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usarice.lan\DATA\USARICE\Files\Public\Government_ Affairs\Economics\MYA Price Tracker\"/>
    </mc:Choice>
  </mc:AlternateContent>
  <xr:revisionPtr revIDLastSave="0" documentId="13_ncr:1_{D747DAF5-F4D5-472C-A9D3-3A8D6BE09AAD}" xr6:coauthVersionLast="47" xr6:coauthVersionMax="47" xr10:uidLastSave="{00000000-0000-0000-0000-000000000000}"/>
  <bookViews>
    <workbookView xWindow="-57720" yWindow="-120" windowWidth="29040" windowHeight="15720" firstSheet="2" activeTab="11" xr2:uid="{00000000-000D-0000-FFFF-FFFF00000000}"/>
  </bookViews>
  <sheets>
    <sheet name="2014-2015" sheetId="2" r:id="rId1"/>
    <sheet name="2015-2016" sheetId="3" r:id="rId2"/>
    <sheet name="2016-2017" sheetId="1" r:id="rId3"/>
    <sheet name="2018-2019" sheetId="5" r:id="rId4"/>
    <sheet name="2017-2018" sheetId="4" r:id="rId5"/>
    <sheet name="2019-2020" sheetId="7" r:id="rId6"/>
    <sheet name="2020-2021" sheetId="8" r:id="rId7"/>
    <sheet name="2021-2022" sheetId="9" r:id="rId8"/>
    <sheet name="2022-2023" sheetId="11" r:id="rId9"/>
    <sheet name="2023-2024" sheetId="12" r:id="rId10"/>
    <sheet name="2024-2025" sheetId="13" r:id="rId11"/>
    <sheet name="2025-2026"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6" i="14" l="1"/>
  <c r="S16" i="14"/>
  <c r="D16" i="14"/>
  <c r="B16" i="14"/>
  <c r="P23" i="12"/>
  <c r="V14" i="14" l="1"/>
  <c r="V8" i="14"/>
  <c r="V6" i="14"/>
  <c r="V13" i="14"/>
  <c r="V12" i="14"/>
  <c r="V15" i="14"/>
  <c r="V10" i="14"/>
  <c r="V7" i="14"/>
  <c r="V11" i="14"/>
  <c r="V9" i="14"/>
  <c r="V5" i="14"/>
  <c r="V4" i="14"/>
  <c r="T14" i="14"/>
  <c r="AE22" i="14" s="1"/>
  <c r="T13" i="14"/>
  <c r="AD22" i="14" s="1"/>
  <c r="T7" i="14"/>
  <c r="X22" i="14" s="1"/>
  <c r="T15" i="14"/>
  <c r="AF22" i="14" s="1"/>
  <c r="T10" i="14"/>
  <c r="AA22" i="14" s="1"/>
  <c r="T12" i="14"/>
  <c r="AC22" i="14" s="1"/>
  <c r="T9" i="14"/>
  <c r="Z22" i="14" s="1"/>
  <c r="T8" i="14"/>
  <c r="Y22" i="14" s="1"/>
  <c r="T11" i="14"/>
  <c r="AB22" i="14" s="1"/>
  <c r="T6" i="14"/>
  <c r="W22" i="14" s="1"/>
  <c r="T5" i="14"/>
  <c r="V22" i="14" s="1"/>
  <c r="T4" i="14"/>
  <c r="E11" i="14"/>
  <c r="E9" i="14"/>
  <c r="E8" i="14"/>
  <c r="E7" i="14"/>
  <c r="E14" i="14"/>
  <c r="E6" i="14"/>
  <c r="E15" i="14"/>
  <c r="E13" i="14"/>
  <c r="E5" i="14"/>
  <c r="E12" i="14"/>
  <c r="E10" i="14"/>
  <c r="E4" i="14"/>
  <c r="C12" i="14"/>
  <c r="L22" i="14" s="1"/>
  <c r="C10" i="14"/>
  <c r="J22" i="14" s="1"/>
  <c r="C6" i="14"/>
  <c r="F22" i="14" s="1"/>
  <c r="C8" i="14"/>
  <c r="H22" i="14" s="1"/>
  <c r="C15" i="14"/>
  <c r="O22" i="14" s="1"/>
  <c r="C9" i="14"/>
  <c r="I22" i="14" s="1"/>
  <c r="C13" i="14"/>
  <c r="M22" i="14" s="1"/>
  <c r="C5" i="14"/>
  <c r="E22" i="14" s="1"/>
  <c r="C11" i="14"/>
  <c r="K22" i="14" s="1"/>
  <c r="C7" i="14"/>
  <c r="G22" i="14" s="1"/>
  <c r="C14" i="14"/>
  <c r="N22" i="14" s="1"/>
  <c r="C4" i="14"/>
  <c r="U16" i="13"/>
  <c r="V8" i="13" s="1"/>
  <c r="S16" i="13"/>
  <c r="T14" i="13" s="1"/>
  <c r="AE22" i="13" s="1"/>
  <c r="D16" i="13"/>
  <c r="E14" i="13" s="1"/>
  <c r="B16" i="13"/>
  <c r="C7" i="13" s="1"/>
  <c r="G22" i="13" s="1"/>
  <c r="AF32" i="12"/>
  <c r="AE32" i="12"/>
  <c r="AD32" i="12"/>
  <c r="AC32" i="12"/>
  <c r="AB32" i="12"/>
  <c r="AA32" i="12"/>
  <c r="Z32" i="12"/>
  <c r="Y32" i="12"/>
  <c r="X32" i="12"/>
  <c r="W32" i="12"/>
  <c r="V32" i="12"/>
  <c r="U32" i="12"/>
  <c r="AF19" i="12"/>
  <c r="AE19" i="12"/>
  <c r="AD19" i="12"/>
  <c r="AC19" i="12"/>
  <c r="AB19" i="12"/>
  <c r="AA19" i="12"/>
  <c r="Z19" i="12"/>
  <c r="Y19" i="12"/>
  <c r="X19" i="12"/>
  <c r="W19" i="12"/>
  <c r="V19" i="12"/>
  <c r="U19" i="12"/>
  <c r="U16" i="12"/>
  <c r="V4" i="12" s="1"/>
  <c r="S16" i="12"/>
  <c r="T6" i="12" s="1"/>
  <c r="W22" i="12" s="1"/>
  <c r="D16" i="12"/>
  <c r="E4" i="12" s="1"/>
  <c r="D20" i="12" s="1"/>
  <c r="B16" i="12"/>
  <c r="C4" i="12" s="1"/>
  <c r="D22" i="12" s="1"/>
  <c r="AF32" i="11"/>
  <c r="AE32" i="11"/>
  <c r="AD32" i="11"/>
  <c r="AC32" i="11"/>
  <c r="AB32" i="11"/>
  <c r="AA32" i="11"/>
  <c r="Z32" i="11"/>
  <c r="Y32" i="11"/>
  <c r="X32" i="11"/>
  <c r="W32" i="11"/>
  <c r="V32" i="11"/>
  <c r="U32" i="11"/>
  <c r="AF19" i="11"/>
  <c r="AE19" i="11"/>
  <c r="AD19" i="11"/>
  <c r="AC19" i="11"/>
  <c r="AB19" i="11"/>
  <c r="AA19" i="11"/>
  <c r="Z19" i="11"/>
  <c r="Y19" i="11"/>
  <c r="X19" i="11"/>
  <c r="W19" i="11"/>
  <c r="V19" i="11"/>
  <c r="U19" i="11"/>
  <c r="U16" i="11"/>
  <c r="V10" i="11" s="1"/>
  <c r="S16" i="11"/>
  <c r="T12" i="11" s="1"/>
  <c r="AC22" i="11" s="1"/>
  <c r="D16" i="11"/>
  <c r="E9" i="11" s="1"/>
  <c r="B16" i="11"/>
  <c r="C8" i="11" s="1"/>
  <c r="H22" i="11" s="1"/>
  <c r="AF33" i="8"/>
  <c r="AE33" i="8"/>
  <c r="AF33" i="7"/>
  <c r="AE33" i="7"/>
  <c r="AF33" i="5"/>
  <c r="AE33" i="5"/>
  <c r="AF33" i="4"/>
  <c r="AE33" i="4"/>
  <c r="AF33" i="1"/>
  <c r="AE33" i="1"/>
  <c r="O33" i="8"/>
  <c r="V19" i="9"/>
  <c r="W19" i="9"/>
  <c r="X19" i="9"/>
  <c r="Y19" i="9"/>
  <c r="Z19" i="9"/>
  <c r="AA19" i="9"/>
  <c r="AB19" i="9"/>
  <c r="AC19" i="9"/>
  <c r="AD19" i="9"/>
  <c r="AE19" i="9"/>
  <c r="AF19" i="9"/>
  <c r="U19" i="9"/>
  <c r="AF32" i="9"/>
  <c r="AE32" i="9"/>
  <c r="AD32" i="9"/>
  <c r="AC32" i="9"/>
  <c r="AB32" i="9"/>
  <c r="AA32" i="9"/>
  <c r="Z32" i="9"/>
  <c r="Y32" i="9"/>
  <c r="X32" i="9"/>
  <c r="W32" i="9"/>
  <c r="V32" i="9"/>
  <c r="U32" i="9"/>
  <c r="U16" i="9"/>
  <c r="V15" i="9"/>
  <c r="S16" i="9"/>
  <c r="T15" i="9"/>
  <c r="AF22" i="9"/>
  <c r="D16" i="9"/>
  <c r="E14" i="9"/>
  <c r="B16" i="9"/>
  <c r="C15" i="9"/>
  <c r="O22" i="9"/>
  <c r="AF32" i="8"/>
  <c r="AE32" i="8"/>
  <c r="AD32" i="8"/>
  <c r="AC32" i="8"/>
  <c r="AB32" i="8"/>
  <c r="AA32" i="8"/>
  <c r="Z32" i="8"/>
  <c r="Y32" i="8"/>
  <c r="X32" i="8"/>
  <c r="W32" i="8"/>
  <c r="V32" i="8"/>
  <c r="U32" i="8"/>
  <c r="U16" i="8"/>
  <c r="V8" i="8"/>
  <c r="Y20" i="8"/>
  <c r="S16" i="8"/>
  <c r="D16" i="8"/>
  <c r="E10" i="8"/>
  <c r="J20" i="8"/>
  <c r="B16" i="8"/>
  <c r="C15" i="8"/>
  <c r="O22" i="8"/>
  <c r="T6" i="9"/>
  <c r="W22" i="9"/>
  <c r="T14" i="9"/>
  <c r="AE22" i="9"/>
  <c r="C10" i="9"/>
  <c r="J22" i="9"/>
  <c r="C12" i="9"/>
  <c r="L22" i="9"/>
  <c r="C14" i="9"/>
  <c r="N22" i="9"/>
  <c r="C4" i="9"/>
  <c r="D22" i="9"/>
  <c r="C6" i="9"/>
  <c r="F22" i="9"/>
  <c r="C8" i="9"/>
  <c r="H22" i="9"/>
  <c r="V4" i="9"/>
  <c r="V10" i="9"/>
  <c r="Y33" i="9"/>
  <c r="V12" i="9"/>
  <c r="AC20" i="9"/>
  <c r="V6" i="9"/>
  <c r="W20" i="9"/>
  <c r="V14" i="9"/>
  <c r="AE20" i="9"/>
  <c r="V8" i="9"/>
  <c r="Y20" i="9"/>
  <c r="T12" i="9"/>
  <c r="AC22" i="9"/>
  <c r="T8" i="9"/>
  <c r="Y22" i="9"/>
  <c r="T4" i="9"/>
  <c r="U22" i="9"/>
  <c r="T10" i="9"/>
  <c r="AA22" i="9"/>
  <c r="AF20" i="9"/>
  <c r="AD33" i="9"/>
  <c r="L33" i="9"/>
  <c r="N20" i="9"/>
  <c r="C5" i="9"/>
  <c r="E22" i="9"/>
  <c r="C7" i="9"/>
  <c r="G22" i="9"/>
  <c r="C9" i="9"/>
  <c r="I22" i="9"/>
  <c r="C11" i="9"/>
  <c r="K22" i="9"/>
  <c r="C13" i="9"/>
  <c r="M22" i="9"/>
  <c r="U33" i="9"/>
  <c r="E5" i="9"/>
  <c r="E7" i="9"/>
  <c r="E9" i="9"/>
  <c r="E11" i="9"/>
  <c r="E13" i="9"/>
  <c r="E15" i="9"/>
  <c r="T5" i="9"/>
  <c r="V22" i="9"/>
  <c r="T7" i="9"/>
  <c r="X22" i="9"/>
  <c r="T9" i="9"/>
  <c r="Z22" i="9"/>
  <c r="T11" i="9"/>
  <c r="AB22" i="9"/>
  <c r="T13" i="9"/>
  <c r="AD22" i="9"/>
  <c r="V5" i="9"/>
  <c r="V7" i="9"/>
  <c r="V9" i="9"/>
  <c r="V11" i="9"/>
  <c r="V13" i="9"/>
  <c r="E4" i="9"/>
  <c r="E6" i="9"/>
  <c r="E8" i="9"/>
  <c r="E10" i="9"/>
  <c r="E12" i="9"/>
  <c r="C5" i="8"/>
  <c r="E22" i="8"/>
  <c r="T15" i="8"/>
  <c r="AF22" i="8"/>
  <c r="T5" i="8"/>
  <c r="V22" i="8"/>
  <c r="C9" i="8"/>
  <c r="I22" i="8"/>
  <c r="C6" i="8"/>
  <c r="F22" i="8"/>
  <c r="C4" i="8"/>
  <c r="D22" i="8"/>
  <c r="T6" i="8"/>
  <c r="W22" i="8"/>
  <c r="T7" i="8"/>
  <c r="X22" i="8"/>
  <c r="T8" i="8"/>
  <c r="Y22" i="8"/>
  <c r="T4" i="8"/>
  <c r="U22" i="8"/>
  <c r="T11" i="8"/>
  <c r="AB22" i="8"/>
  <c r="T13" i="8"/>
  <c r="AD22" i="8"/>
  <c r="E4" i="8"/>
  <c r="N33" i="8"/>
  <c r="E7" i="8"/>
  <c r="E12" i="8"/>
  <c r="L20" i="8"/>
  <c r="E8" i="8"/>
  <c r="H20" i="8"/>
  <c r="E13" i="8"/>
  <c r="M20" i="8"/>
  <c r="E5" i="8"/>
  <c r="E20" i="8"/>
  <c r="E11" i="8"/>
  <c r="K20" i="8"/>
  <c r="E14" i="8"/>
  <c r="L33" i="8"/>
  <c r="E9" i="8"/>
  <c r="E15" i="8"/>
  <c r="E6" i="8"/>
  <c r="D33" i="8"/>
  <c r="C7" i="8"/>
  <c r="G22" i="8"/>
  <c r="C10" i="8"/>
  <c r="J22" i="8"/>
  <c r="C14" i="8"/>
  <c r="N22" i="8"/>
  <c r="C8" i="8"/>
  <c r="H22" i="8"/>
  <c r="C12" i="8"/>
  <c r="L22" i="8"/>
  <c r="V5" i="8"/>
  <c r="V20" i="8"/>
  <c r="V7" i="8"/>
  <c r="X20" i="8"/>
  <c r="V12" i="8"/>
  <c r="AC20" i="8"/>
  <c r="V15" i="8"/>
  <c r="V11" i="8"/>
  <c r="V10" i="8"/>
  <c r="Y33" i="8"/>
  <c r="V13" i="8"/>
  <c r="V14" i="8"/>
  <c r="AE20" i="8"/>
  <c r="V9" i="8"/>
  <c r="Z20" i="8"/>
  <c r="V4" i="8"/>
  <c r="V6" i="8"/>
  <c r="W20" i="8"/>
  <c r="T9" i="8"/>
  <c r="Z22" i="8"/>
  <c r="T14" i="8"/>
  <c r="AE22" i="8"/>
  <c r="T12" i="8"/>
  <c r="AC22" i="8"/>
  <c r="T10" i="8"/>
  <c r="AA22" i="8"/>
  <c r="C11" i="8"/>
  <c r="K22" i="8"/>
  <c r="C13" i="8"/>
  <c r="M22" i="8"/>
  <c r="H33" i="8"/>
  <c r="W33" i="8"/>
  <c r="AF32" i="7"/>
  <c r="AE32" i="7"/>
  <c r="AD32" i="7"/>
  <c r="AC32" i="7"/>
  <c r="AB32" i="7"/>
  <c r="AA32" i="7"/>
  <c r="Z32" i="7"/>
  <c r="Y32" i="7"/>
  <c r="X32" i="7"/>
  <c r="W32" i="7"/>
  <c r="V32" i="7"/>
  <c r="U32" i="7"/>
  <c r="U16" i="7"/>
  <c r="V10" i="7"/>
  <c r="S16" i="7"/>
  <c r="D16" i="7"/>
  <c r="E7" i="7"/>
  <c r="B16" i="7"/>
  <c r="C12" i="7"/>
  <c r="L22" i="7"/>
  <c r="AG23" i="9"/>
  <c r="V20" i="9"/>
  <c r="AF33" i="9"/>
  <c r="U20" i="9"/>
  <c r="AE33" i="9"/>
  <c r="P23" i="9"/>
  <c r="AA33" i="9"/>
  <c r="W33" i="9"/>
  <c r="AA20" i="9"/>
  <c r="AC33" i="9"/>
  <c r="F33" i="9"/>
  <c r="H20" i="9"/>
  <c r="M20" i="9"/>
  <c r="K33" i="9"/>
  <c r="D20" i="9"/>
  <c r="E16" i="9"/>
  <c r="N33" i="9"/>
  <c r="AD20" i="9"/>
  <c r="AB33" i="9"/>
  <c r="E33" i="9"/>
  <c r="G20" i="9"/>
  <c r="Z33" i="9"/>
  <c r="AB20" i="9"/>
  <c r="E20" i="9"/>
  <c r="O33" i="9"/>
  <c r="K20" i="9"/>
  <c r="I33" i="9"/>
  <c r="Z20" i="9"/>
  <c r="X33" i="9"/>
  <c r="I20" i="9"/>
  <c r="G33" i="9"/>
  <c r="L20" i="9"/>
  <c r="J33" i="9"/>
  <c r="X20" i="9"/>
  <c r="V33" i="9"/>
  <c r="T16" i="9"/>
  <c r="V16" i="9"/>
  <c r="C16" i="9"/>
  <c r="D33" i="9"/>
  <c r="F20" i="9"/>
  <c r="J20" i="9"/>
  <c r="H33" i="9"/>
  <c r="M33" i="9"/>
  <c r="O20" i="9"/>
  <c r="K33" i="8"/>
  <c r="F20" i="8"/>
  <c r="AG23" i="8"/>
  <c r="J33" i="8"/>
  <c r="F33" i="8"/>
  <c r="N20" i="8"/>
  <c r="AD33" i="8"/>
  <c r="V16" i="8"/>
  <c r="AF20" i="8"/>
  <c r="AA33" i="8"/>
  <c r="T16" i="8"/>
  <c r="M33" i="8"/>
  <c r="O20" i="8"/>
  <c r="E33" i="8"/>
  <c r="G20" i="8"/>
  <c r="I20" i="8"/>
  <c r="G33" i="8"/>
  <c r="D20" i="8"/>
  <c r="E16" i="8"/>
  <c r="I33" i="8"/>
  <c r="P23" i="8"/>
  <c r="X33" i="8"/>
  <c r="AD20" i="8"/>
  <c r="AB33" i="8"/>
  <c r="V33" i="8"/>
  <c r="AC33" i="8"/>
  <c r="U33" i="8"/>
  <c r="Z33" i="8"/>
  <c r="AB20" i="8"/>
  <c r="U20" i="8"/>
  <c r="AA20" i="8"/>
  <c r="C16" i="8"/>
  <c r="T15" i="7"/>
  <c r="AF22" i="7"/>
  <c r="T5" i="7"/>
  <c r="V22" i="7"/>
  <c r="T4" i="7"/>
  <c r="U22" i="7"/>
  <c r="T8" i="7"/>
  <c r="Y22" i="7"/>
  <c r="C8" i="7"/>
  <c r="H22" i="7"/>
  <c r="C4" i="7"/>
  <c r="D22" i="7"/>
  <c r="Y33" i="7"/>
  <c r="AA20" i="7"/>
  <c r="V13" i="7"/>
  <c r="AD20" i="7"/>
  <c r="V6" i="7"/>
  <c r="W20" i="7"/>
  <c r="V14" i="7"/>
  <c r="AE20" i="7"/>
  <c r="V5" i="7"/>
  <c r="V20" i="7"/>
  <c r="V7" i="7"/>
  <c r="X20" i="7"/>
  <c r="V15" i="7"/>
  <c r="V8" i="7"/>
  <c r="V9" i="7"/>
  <c r="X33" i="7"/>
  <c r="V11" i="7"/>
  <c r="AB20" i="7"/>
  <c r="V12" i="7"/>
  <c r="V4" i="7"/>
  <c r="U20" i="7"/>
  <c r="T14" i="7"/>
  <c r="AE22" i="7"/>
  <c r="T10" i="7"/>
  <c r="AA22" i="7"/>
  <c r="T6" i="7"/>
  <c r="W22" i="7"/>
  <c r="T12" i="7"/>
  <c r="AC22" i="7"/>
  <c r="C6" i="7"/>
  <c r="F22" i="7"/>
  <c r="C10" i="7"/>
  <c r="J22" i="7"/>
  <c r="G20" i="7"/>
  <c r="E33" i="7"/>
  <c r="E4" i="7"/>
  <c r="E6" i="7"/>
  <c r="E8" i="7"/>
  <c r="E10" i="7"/>
  <c r="E12" i="7"/>
  <c r="E14" i="7"/>
  <c r="C14" i="7"/>
  <c r="N22" i="7"/>
  <c r="C7" i="7"/>
  <c r="G22" i="7"/>
  <c r="C11" i="7"/>
  <c r="K22" i="7"/>
  <c r="C15" i="7"/>
  <c r="O22" i="7"/>
  <c r="E5" i="7"/>
  <c r="E9" i="7"/>
  <c r="E11" i="7"/>
  <c r="E13" i="7"/>
  <c r="E15" i="7"/>
  <c r="C5" i="7"/>
  <c r="E22" i="7"/>
  <c r="C9" i="7"/>
  <c r="I22" i="7"/>
  <c r="C13" i="7"/>
  <c r="M22" i="7"/>
  <c r="T7" i="7"/>
  <c r="X22" i="7"/>
  <c r="T9" i="7"/>
  <c r="Z22" i="7"/>
  <c r="T11" i="7"/>
  <c r="AB22" i="7"/>
  <c r="T13" i="7"/>
  <c r="AD22" i="7"/>
  <c r="AF32" i="5"/>
  <c r="AE32" i="5"/>
  <c r="AD32" i="5"/>
  <c r="AC32" i="5"/>
  <c r="AB32" i="5"/>
  <c r="AA32" i="5"/>
  <c r="Z32" i="5"/>
  <c r="Y32" i="5"/>
  <c r="X32" i="5"/>
  <c r="W32" i="5"/>
  <c r="V32" i="5"/>
  <c r="U32" i="5"/>
  <c r="U16" i="5"/>
  <c r="V15" i="5"/>
  <c r="AF20" i="5"/>
  <c r="S16" i="5"/>
  <c r="T15" i="5"/>
  <c r="AF22" i="5"/>
  <c r="D16" i="5"/>
  <c r="E12" i="5"/>
  <c r="L20" i="5"/>
  <c r="B16" i="5"/>
  <c r="C14" i="5"/>
  <c r="N22" i="5"/>
  <c r="AG34" i="9"/>
  <c r="AG21" i="9"/>
  <c r="P21" i="9"/>
  <c r="P34" i="9"/>
  <c r="P34" i="8"/>
  <c r="AG21" i="8"/>
  <c r="P21" i="8"/>
  <c r="AG34" i="8"/>
  <c r="V33" i="7"/>
  <c r="AC33" i="7"/>
  <c r="U33" i="7"/>
  <c r="AF20" i="7"/>
  <c r="AD33" i="7"/>
  <c r="AB33" i="7"/>
  <c r="V16" i="7"/>
  <c r="W33" i="7"/>
  <c r="Y20" i="7"/>
  <c r="Z33" i="7"/>
  <c r="Z20" i="7"/>
  <c r="AC20" i="7"/>
  <c r="AA33" i="7"/>
  <c r="AG23" i="7"/>
  <c r="P23" i="7"/>
  <c r="K33" i="7"/>
  <c r="M20" i="7"/>
  <c r="H20" i="7"/>
  <c r="F33" i="7"/>
  <c r="K20" i="7"/>
  <c r="I33" i="7"/>
  <c r="F20" i="7"/>
  <c r="D33" i="7"/>
  <c r="I20" i="7"/>
  <c r="G33" i="7"/>
  <c r="D20" i="7"/>
  <c r="E16" i="7"/>
  <c r="N33" i="7"/>
  <c r="O33" i="7"/>
  <c r="E20" i="7"/>
  <c r="O20" i="7"/>
  <c r="M33" i="7"/>
  <c r="J20" i="7"/>
  <c r="H33" i="7"/>
  <c r="C16" i="7"/>
  <c r="N20" i="7"/>
  <c r="L33" i="7"/>
  <c r="T16" i="7"/>
  <c r="J33" i="7"/>
  <c r="L20" i="7"/>
  <c r="T5" i="5"/>
  <c r="V22" i="5"/>
  <c r="T10" i="5"/>
  <c r="AA22" i="5"/>
  <c r="T11" i="5"/>
  <c r="AB22" i="5"/>
  <c r="C8" i="5"/>
  <c r="H22" i="5"/>
  <c r="T7" i="5"/>
  <c r="X22" i="5"/>
  <c r="T13" i="5"/>
  <c r="AD22" i="5"/>
  <c r="T4" i="5"/>
  <c r="U22" i="5"/>
  <c r="AG23" i="5"/>
  <c r="T8" i="5"/>
  <c r="Y22" i="5"/>
  <c r="T14" i="5"/>
  <c r="AE22" i="5"/>
  <c r="E14" i="5"/>
  <c r="L33" i="5"/>
  <c r="E11" i="5"/>
  <c r="I33" i="5"/>
  <c r="T6" i="5"/>
  <c r="W22" i="5"/>
  <c r="T9" i="5"/>
  <c r="Z22" i="5"/>
  <c r="T12" i="5"/>
  <c r="AC22" i="5"/>
  <c r="E9" i="5"/>
  <c r="I20" i="5"/>
  <c r="E6" i="5"/>
  <c r="D33" i="5"/>
  <c r="E8" i="5"/>
  <c r="H20" i="5"/>
  <c r="C4" i="5"/>
  <c r="D22" i="5"/>
  <c r="C12" i="5"/>
  <c r="L22" i="5"/>
  <c r="C5" i="5"/>
  <c r="E22" i="5"/>
  <c r="C9" i="5"/>
  <c r="I22" i="5"/>
  <c r="C13" i="5"/>
  <c r="M22" i="5"/>
  <c r="E5" i="5"/>
  <c r="O33" i="5"/>
  <c r="E7" i="5"/>
  <c r="E33" i="5"/>
  <c r="E10" i="5"/>
  <c r="H33" i="5"/>
  <c r="E13" i="5"/>
  <c r="M20" i="5"/>
  <c r="E15" i="5"/>
  <c r="M33" i="5"/>
  <c r="E4" i="5"/>
  <c r="D20" i="5"/>
  <c r="C7" i="5"/>
  <c r="G22" i="5"/>
  <c r="C11" i="5"/>
  <c r="K22" i="5"/>
  <c r="C15" i="5"/>
  <c r="O22" i="5"/>
  <c r="C6" i="5"/>
  <c r="F22" i="5"/>
  <c r="C10" i="5"/>
  <c r="J22" i="5"/>
  <c r="AD33" i="5"/>
  <c r="J33" i="5"/>
  <c r="V4" i="5"/>
  <c r="U20" i="5"/>
  <c r="V5" i="5"/>
  <c r="V20" i="5"/>
  <c r="V6" i="5"/>
  <c r="W20" i="5"/>
  <c r="V7" i="5"/>
  <c r="X20" i="5"/>
  <c r="V8" i="5"/>
  <c r="Y20" i="5"/>
  <c r="V9" i="5"/>
  <c r="Z20" i="5"/>
  <c r="V10" i="5"/>
  <c r="AA20" i="5"/>
  <c r="V11" i="5"/>
  <c r="AB20" i="5"/>
  <c r="V12" i="5"/>
  <c r="AC20" i="5"/>
  <c r="V13" i="5"/>
  <c r="AD20" i="5"/>
  <c r="V14" i="5"/>
  <c r="AE20" i="5"/>
  <c r="U32" i="4"/>
  <c r="V32" i="4"/>
  <c r="W32" i="4"/>
  <c r="X32" i="4"/>
  <c r="Y32" i="4"/>
  <c r="Z32" i="4"/>
  <c r="AA32" i="4"/>
  <c r="AB32" i="4"/>
  <c r="AC32" i="4"/>
  <c r="AD32" i="4"/>
  <c r="AE32" i="4"/>
  <c r="AF32" i="4"/>
  <c r="AG34" i="7"/>
  <c r="P34" i="7"/>
  <c r="AG21" i="7"/>
  <c r="P21" i="7"/>
  <c r="F33" i="5"/>
  <c r="K20" i="5"/>
  <c r="G20" i="5"/>
  <c r="N20" i="5"/>
  <c r="F20" i="5"/>
  <c r="G33" i="5"/>
  <c r="AG21" i="5"/>
  <c r="T16" i="5"/>
  <c r="K33" i="5"/>
  <c r="N33" i="5"/>
  <c r="P23" i="5"/>
  <c r="E16" i="5"/>
  <c r="O20" i="5"/>
  <c r="J20" i="5"/>
  <c r="E20" i="5"/>
  <c r="C16" i="5"/>
  <c r="AB33" i="5"/>
  <c r="X33" i="5"/>
  <c r="AA33" i="5"/>
  <c r="W33" i="5"/>
  <c r="V16" i="5"/>
  <c r="Z33" i="5"/>
  <c r="V33" i="5"/>
  <c r="AC33" i="5"/>
  <c r="Y33" i="5"/>
  <c r="U33" i="5"/>
  <c r="U16" i="4"/>
  <c r="AG34" i="5"/>
  <c r="P34" i="5"/>
  <c r="P21" i="5"/>
  <c r="S16" i="4"/>
  <c r="D16" i="4"/>
  <c r="B16" i="4"/>
  <c r="U16" i="3"/>
  <c r="V15" i="3"/>
  <c r="S16" i="3"/>
  <c r="D16" i="3"/>
  <c r="E15" i="3"/>
  <c r="B16" i="3"/>
  <c r="C15" i="3"/>
  <c r="O22" i="3"/>
  <c r="C16" i="2"/>
  <c r="B16" i="2"/>
  <c r="D15" i="2"/>
  <c r="D14" i="2"/>
  <c r="D13" i="2"/>
  <c r="D12" i="2"/>
  <c r="D11" i="2"/>
  <c r="D10" i="2"/>
  <c r="D9" i="2"/>
  <c r="D8" i="2"/>
  <c r="D7" i="2"/>
  <c r="D6" i="2"/>
  <c r="D5" i="2"/>
  <c r="D4" i="2"/>
  <c r="U16" i="1"/>
  <c r="V15" i="1"/>
  <c r="S16" i="1"/>
  <c r="T15" i="1"/>
  <c r="AF22" i="1"/>
  <c r="D16" i="1"/>
  <c r="E15" i="1"/>
  <c r="B16" i="1"/>
  <c r="C12" i="1"/>
  <c r="L22" i="1"/>
  <c r="C10" i="1"/>
  <c r="J22" i="1"/>
  <c r="T9" i="1"/>
  <c r="Z22" i="1"/>
  <c r="C6" i="1"/>
  <c r="F22" i="1"/>
  <c r="T8" i="1"/>
  <c r="Y22" i="1"/>
  <c r="E8" i="3"/>
  <c r="F33" i="3"/>
  <c r="E9" i="3"/>
  <c r="T5" i="1"/>
  <c r="V22" i="1"/>
  <c r="T11" i="1"/>
  <c r="AB22" i="1"/>
  <c r="C6" i="3"/>
  <c r="F22" i="3"/>
  <c r="E12" i="3"/>
  <c r="J33" i="3"/>
  <c r="E4" i="3"/>
  <c r="N33" i="3"/>
  <c r="T12" i="1"/>
  <c r="AC22" i="1"/>
  <c r="E6" i="3"/>
  <c r="F20" i="3"/>
  <c r="E13" i="3"/>
  <c r="M20" i="3"/>
  <c r="E10" i="3"/>
  <c r="J20" i="3"/>
  <c r="E5" i="3"/>
  <c r="O33" i="3"/>
  <c r="E11" i="3"/>
  <c r="K20" i="3"/>
  <c r="T6" i="1"/>
  <c r="W22" i="1"/>
  <c r="C15" i="1"/>
  <c r="O22" i="1"/>
  <c r="E7" i="3"/>
  <c r="G20" i="3"/>
  <c r="E14" i="3"/>
  <c r="N20" i="3"/>
  <c r="C4" i="3"/>
  <c r="D22" i="3"/>
  <c r="T4" i="1"/>
  <c r="T10" i="1"/>
  <c r="AA22" i="1"/>
  <c r="T7" i="1"/>
  <c r="X22" i="1"/>
  <c r="C8" i="3"/>
  <c r="H22" i="3"/>
  <c r="C5" i="1"/>
  <c r="E22" i="1"/>
  <c r="C9" i="1"/>
  <c r="I22" i="1"/>
  <c r="C13" i="1"/>
  <c r="M22" i="1"/>
  <c r="C14" i="1"/>
  <c r="N22" i="1"/>
  <c r="C7" i="1"/>
  <c r="G22" i="1"/>
  <c r="C11" i="1"/>
  <c r="K22" i="1"/>
  <c r="C4" i="1"/>
  <c r="D22" i="1"/>
  <c r="C8" i="1"/>
  <c r="H22" i="1"/>
  <c r="D16" i="2"/>
  <c r="E8" i="2"/>
  <c r="H20" i="2"/>
  <c r="T15" i="4"/>
  <c r="AF22" i="4"/>
  <c r="T11" i="4"/>
  <c r="AB22" i="4"/>
  <c r="T8" i="4"/>
  <c r="Y22" i="4"/>
  <c r="T13" i="4"/>
  <c r="AD22" i="4"/>
  <c r="T4" i="4"/>
  <c r="U22" i="4"/>
  <c r="T9" i="4"/>
  <c r="Z22" i="4"/>
  <c r="T14" i="4"/>
  <c r="AE22" i="4"/>
  <c r="T5" i="4"/>
  <c r="V22" i="4"/>
  <c r="T10" i="4"/>
  <c r="AA22" i="4"/>
  <c r="T6" i="4"/>
  <c r="W22" i="4"/>
  <c r="T12" i="4"/>
  <c r="AC22" i="4"/>
  <c r="T7" i="4"/>
  <c r="X22" i="4"/>
  <c r="C4" i="4"/>
  <c r="C5" i="4"/>
  <c r="E22" i="4"/>
  <c r="C7" i="4"/>
  <c r="G22" i="4"/>
  <c r="C9" i="4"/>
  <c r="I22" i="4"/>
  <c r="C11" i="4"/>
  <c r="K22" i="4"/>
  <c r="C13" i="4"/>
  <c r="M22" i="4"/>
  <c r="C15" i="4"/>
  <c r="O22" i="4"/>
  <c r="C6" i="4"/>
  <c r="F22" i="4"/>
  <c r="C8" i="4"/>
  <c r="H22" i="4"/>
  <c r="C10" i="4"/>
  <c r="J22" i="4"/>
  <c r="C12" i="4"/>
  <c r="L22" i="4"/>
  <c r="C14" i="4"/>
  <c r="N22" i="4"/>
  <c r="E5" i="4"/>
  <c r="O33" i="4"/>
  <c r="E7" i="4"/>
  <c r="E33" i="4"/>
  <c r="E9" i="4"/>
  <c r="G33" i="4"/>
  <c r="E11" i="4"/>
  <c r="I33" i="4"/>
  <c r="E13" i="4"/>
  <c r="K33" i="4"/>
  <c r="E15" i="4"/>
  <c r="M33" i="4"/>
  <c r="E6" i="4"/>
  <c r="D33" i="4"/>
  <c r="E8" i="4"/>
  <c r="F33" i="4"/>
  <c r="E10" i="4"/>
  <c r="H33" i="4"/>
  <c r="E12" i="4"/>
  <c r="J33" i="4"/>
  <c r="E14" i="4"/>
  <c r="L33" i="4"/>
  <c r="E4" i="4"/>
  <c r="N33" i="4"/>
  <c r="V15" i="4"/>
  <c r="V14" i="4"/>
  <c r="AC33" i="4"/>
  <c r="V13" i="4"/>
  <c r="AB33" i="4"/>
  <c r="V12" i="4"/>
  <c r="AA33" i="4"/>
  <c r="V11" i="4"/>
  <c r="Z33" i="4"/>
  <c r="V10" i="4"/>
  <c r="Y33" i="4"/>
  <c r="V9" i="4"/>
  <c r="X33" i="4"/>
  <c r="V8" i="4"/>
  <c r="W33" i="4"/>
  <c r="V7" i="4"/>
  <c r="V33" i="4"/>
  <c r="V6" i="4"/>
  <c r="U33" i="4"/>
  <c r="V5" i="4"/>
  <c r="V20" i="4"/>
  <c r="V4" i="4"/>
  <c r="T15" i="3"/>
  <c r="AF22" i="3"/>
  <c r="T14" i="3"/>
  <c r="AE22" i="3"/>
  <c r="T13" i="3"/>
  <c r="AD22" i="3"/>
  <c r="T12" i="3"/>
  <c r="AC22" i="3"/>
  <c r="T11" i="3"/>
  <c r="AB22" i="3"/>
  <c r="T10" i="3"/>
  <c r="AA22" i="3"/>
  <c r="T9" i="3"/>
  <c r="Z22" i="3"/>
  <c r="T8" i="3"/>
  <c r="Y22" i="3"/>
  <c r="T7" i="3"/>
  <c r="X22" i="3"/>
  <c r="T6" i="3"/>
  <c r="W22" i="3"/>
  <c r="T5" i="3"/>
  <c r="V22" i="3"/>
  <c r="T4" i="3"/>
  <c r="G33" i="3"/>
  <c r="I20" i="3"/>
  <c r="K33" i="3"/>
  <c r="O20" i="3"/>
  <c r="M33" i="3"/>
  <c r="C10" i="3"/>
  <c r="J22" i="3"/>
  <c r="C12" i="3"/>
  <c r="L22" i="3"/>
  <c r="C14" i="3"/>
  <c r="N22" i="3"/>
  <c r="AF20" i="3"/>
  <c r="AD33" i="3"/>
  <c r="C5" i="3"/>
  <c r="E22" i="3"/>
  <c r="C7" i="3"/>
  <c r="G22" i="3"/>
  <c r="C9" i="3"/>
  <c r="I22" i="3"/>
  <c r="C11" i="3"/>
  <c r="K22" i="3"/>
  <c r="C13" i="3"/>
  <c r="M22" i="3"/>
  <c r="H20" i="3"/>
  <c r="D33" i="3"/>
  <c r="V4" i="3"/>
  <c r="V5" i="3"/>
  <c r="V6" i="3"/>
  <c r="V7" i="3"/>
  <c r="V8" i="3"/>
  <c r="V9" i="3"/>
  <c r="V10" i="3"/>
  <c r="V11" i="3"/>
  <c r="V12" i="3"/>
  <c r="V13" i="3"/>
  <c r="V14" i="3"/>
  <c r="M33" i="1"/>
  <c r="O20" i="1"/>
  <c r="AD33" i="1"/>
  <c r="AF20" i="1"/>
  <c r="T13" i="1"/>
  <c r="AD22" i="1"/>
  <c r="T14" i="1"/>
  <c r="AE22" i="1"/>
  <c r="U22" i="1"/>
  <c r="V4" i="1"/>
  <c r="V5" i="1"/>
  <c r="V20" i="1"/>
  <c r="V6" i="1"/>
  <c r="V7" i="1"/>
  <c r="V8" i="1"/>
  <c r="V9" i="1"/>
  <c r="V10" i="1"/>
  <c r="V11" i="1"/>
  <c r="V12" i="1"/>
  <c r="V13" i="1"/>
  <c r="V14" i="1"/>
  <c r="E4" i="1"/>
  <c r="E5" i="1"/>
  <c r="E6" i="1"/>
  <c r="E7" i="1"/>
  <c r="E8" i="1"/>
  <c r="E9" i="1"/>
  <c r="E10" i="1"/>
  <c r="E11" i="1"/>
  <c r="E12" i="1"/>
  <c r="E13" i="1"/>
  <c r="E14" i="1"/>
  <c r="I33" i="3"/>
  <c r="E20" i="3"/>
  <c r="L20" i="3"/>
  <c r="E5" i="2"/>
  <c r="E20" i="2"/>
  <c r="D20" i="3"/>
  <c r="P21" i="3"/>
  <c r="E7" i="2"/>
  <c r="G20" i="2"/>
  <c r="E9" i="2"/>
  <c r="I20" i="2"/>
  <c r="E14" i="2"/>
  <c r="N20" i="2"/>
  <c r="E11" i="2"/>
  <c r="K20" i="2"/>
  <c r="E10" i="2"/>
  <c r="J20" i="2"/>
  <c r="E13" i="2"/>
  <c r="M20" i="2"/>
  <c r="E33" i="3"/>
  <c r="E4" i="2"/>
  <c r="D20" i="2"/>
  <c r="E6" i="2"/>
  <c r="F20" i="2"/>
  <c r="E15" i="2"/>
  <c r="O20" i="2"/>
  <c r="E16" i="3"/>
  <c r="L33" i="3"/>
  <c r="E12" i="2"/>
  <c r="L20" i="2"/>
  <c r="H33" i="3"/>
  <c r="P34" i="3"/>
  <c r="P23" i="3"/>
  <c r="P23" i="1"/>
  <c r="C16" i="1"/>
  <c r="AD33" i="4"/>
  <c r="AG23" i="4"/>
  <c r="T16" i="4"/>
  <c r="C16" i="4"/>
  <c r="D22" i="4"/>
  <c r="P23" i="4"/>
  <c r="U20" i="4"/>
  <c r="V16" i="4"/>
  <c r="Y20" i="4"/>
  <c r="AC20" i="4"/>
  <c r="D20" i="4"/>
  <c r="E16" i="4"/>
  <c r="H20" i="4"/>
  <c r="L20" i="4"/>
  <c r="Z20" i="4"/>
  <c r="AD20" i="4"/>
  <c r="E20" i="4"/>
  <c r="I20" i="4"/>
  <c r="M20" i="4"/>
  <c r="W20" i="4"/>
  <c r="AA20" i="4"/>
  <c r="AE20" i="4"/>
  <c r="F20" i="4"/>
  <c r="J20" i="4"/>
  <c r="N20" i="4"/>
  <c r="X20" i="4"/>
  <c r="AB20" i="4"/>
  <c r="AF20" i="4"/>
  <c r="G20" i="4"/>
  <c r="K20" i="4"/>
  <c r="O20" i="4"/>
  <c r="AA33" i="3"/>
  <c r="AC20" i="3"/>
  <c r="W33" i="3"/>
  <c r="Y20" i="3"/>
  <c r="U22" i="3"/>
  <c r="AG23" i="3"/>
  <c r="T16" i="3"/>
  <c r="AB20" i="3"/>
  <c r="Z33" i="3"/>
  <c r="X20" i="3"/>
  <c r="V33" i="3"/>
  <c r="C16" i="3"/>
  <c r="AE20" i="3"/>
  <c r="AC33" i="3"/>
  <c r="AA20" i="3"/>
  <c r="Y33" i="3"/>
  <c r="W20" i="3"/>
  <c r="U33" i="3"/>
  <c r="V16" i="3"/>
  <c r="AE33" i="3"/>
  <c r="U20" i="3"/>
  <c r="AB33" i="3"/>
  <c r="AD20" i="3"/>
  <c r="X33" i="3"/>
  <c r="Z20" i="3"/>
  <c r="AF33" i="3"/>
  <c r="V20" i="3"/>
  <c r="M20" i="1"/>
  <c r="K33" i="1"/>
  <c r="I20" i="1"/>
  <c r="G33" i="1"/>
  <c r="E20" i="1"/>
  <c r="O33" i="1"/>
  <c r="AC20" i="1"/>
  <c r="AA33" i="1"/>
  <c r="Y20" i="1"/>
  <c r="W33" i="1"/>
  <c r="U20" i="1"/>
  <c r="V16" i="1"/>
  <c r="L20" i="1"/>
  <c r="J33" i="1"/>
  <c r="H20" i="1"/>
  <c r="F33" i="1"/>
  <c r="D20" i="1"/>
  <c r="E16" i="1"/>
  <c r="N33" i="1"/>
  <c r="Z33" i="1"/>
  <c r="AB20" i="1"/>
  <c r="V33" i="1"/>
  <c r="X20" i="1"/>
  <c r="AG23" i="1"/>
  <c r="I33" i="1"/>
  <c r="K20" i="1"/>
  <c r="E33" i="1"/>
  <c r="G20" i="1"/>
  <c r="AC33" i="1"/>
  <c r="AE20" i="1"/>
  <c r="Y33" i="1"/>
  <c r="AA20" i="1"/>
  <c r="U33" i="1"/>
  <c r="W20" i="1"/>
  <c r="L33" i="1"/>
  <c r="N20" i="1"/>
  <c r="H33" i="1"/>
  <c r="J20" i="1"/>
  <c r="D33" i="1"/>
  <c r="F20" i="1"/>
  <c r="AD20" i="1"/>
  <c r="AB33" i="1"/>
  <c r="Z20" i="1"/>
  <c r="X33" i="1"/>
  <c r="T16" i="1"/>
  <c r="E16" i="2"/>
  <c r="AG34" i="3"/>
  <c r="AG34" i="4"/>
  <c r="AG21" i="4"/>
  <c r="P21" i="4"/>
  <c r="P34" i="4"/>
  <c r="AG21" i="3"/>
  <c r="P23" i="2"/>
  <c r="P22" i="2"/>
  <c r="P21" i="2"/>
  <c r="P34" i="1"/>
  <c r="AG21" i="1"/>
  <c r="AG34" i="1"/>
  <c r="P21" i="1"/>
  <c r="AE20" i="14" l="1"/>
  <c r="AC33" i="14"/>
  <c r="Y20" i="14"/>
  <c r="W33" i="14"/>
  <c r="U33" i="14"/>
  <c r="W20" i="14"/>
  <c r="AD20" i="14"/>
  <c r="AB33" i="14"/>
  <c r="AC20" i="14"/>
  <c r="AA33" i="14"/>
  <c r="AF20" i="14"/>
  <c r="AD33" i="14"/>
  <c r="AA20" i="14"/>
  <c r="Y33" i="14"/>
  <c r="X20" i="14"/>
  <c r="V33" i="14"/>
  <c r="AB20" i="14"/>
  <c r="Z33" i="14"/>
  <c r="Z20" i="14"/>
  <c r="X33" i="14"/>
  <c r="V20" i="14"/>
  <c r="AF33" i="14"/>
  <c r="V16" i="14"/>
  <c r="U20" i="14"/>
  <c r="AG21" i="14" s="1"/>
  <c r="AE33" i="14"/>
  <c r="T16" i="14"/>
  <c r="U22" i="14"/>
  <c r="AG23" i="14" s="1"/>
  <c r="K20" i="14"/>
  <c r="I33" i="14"/>
  <c r="I20" i="14"/>
  <c r="G33" i="14"/>
  <c r="F33" i="14"/>
  <c r="H20" i="14"/>
  <c r="G20" i="14"/>
  <c r="E33" i="14"/>
  <c r="L33" i="14"/>
  <c r="N20" i="14"/>
  <c r="D33" i="14"/>
  <c r="F20" i="14"/>
  <c r="O20" i="14"/>
  <c r="M33" i="14"/>
  <c r="M20" i="14"/>
  <c r="K33" i="14"/>
  <c r="E20" i="14"/>
  <c r="O33" i="14"/>
  <c r="J33" i="14"/>
  <c r="L20" i="14"/>
  <c r="H33" i="14"/>
  <c r="J20" i="14"/>
  <c r="E16" i="14"/>
  <c r="N33" i="14"/>
  <c r="D20" i="14"/>
  <c r="C16" i="14"/>
  <c r="D22" i="14"/>
  <c r="P23" i="14" s="1"/>
  <c r="T10" i="13"/>
  <c r="AA22" i="13" s="1"/>
  <c r="T11" i="13"/>
  <c r="AB22" i="13" s="1"/>
  <c r="E5" i="13"/>
  <c r="O33" i="13" s="1"/>
  <c r="E10" i="13"/>
  <c r="H33" i="13" s="1"/>
  <c r="E11" i="13"/>
  <c r="K20" i="13" s="1"/>
  <c r="V11" i="13"/>
  <c r="AB20" i="13" s="1"/>
  <c r="V4" i="13"/>
  <c r="V15" i="13"/>
  <c r="AD33" i="13" s="1"/>
  <c r="V9" i="13"/>
  <c r="X33" i="13" s="1"/>
  <c r="V10" i="13"/>
  <c r="Y33" i="13" s="1"/>
  <c r="V14" i="13"/>
  <c r="AE20" i="13" s="1"/>
  <c r="E15" i="13"/>
  <c r="O20" i="13" s="1"/>
  <c r="T15" i="13"/>
  <c r="AF22" i="13" s="1"/>
  <c r="C5" i="13"/>
  <c r="E22" i="13" s="1"/>
  <c r="C10" i="13"/>
  <c r="J22" i="13" s="1"/>
  <c r="Z20" i="13"/>
  <c r="V5" i="13"/>
  <c r="V20" i="13" s="1"/>
  <c r="V6" i="13"/>
  <c r="T5" i="13"/>
  <c r="V22" i="13" s="1"/>
  <c r="T6" i="13"/>
  <c r="W22" i="13" s="1"/>
  <c r="E6" i="13"/>
  <c r="D33" i="13" s="1"/>
  <c r="C15" i="13"/>
  <c r="O22" i="13" s="1"/>
  <c r="C6" i="13"/>
  <c r="F22" i="13" s="1"/>
  <c r="L33" i="13"/>
  <c r="N20" i="13"/>
  <c r="W33" i="13"/>
  <c r="Y20" i="13"/>
  <c r="C11" i="13"/>
  <c r="K22" i="13" s="1"/>
  <c r="E12" i="13"/>
  <c r="T12" i="13"/>
  <c r="AC22" i="13" s="1"/>
  <c r="C8" i="13"/>
  <c r="H22" i="13" s="1"/>
  <c r="E8" i="13"/>
  <c r="E13" i="13"/>
  <c r="E7" i="13"/>
  <c r="C13" i="13"/>
  <c r="M22" i="13" s="1"/>
  <c r="T8" i="13"/>
  <c r="Y22" i="13" s="1"/>
  <c r="T13" i="13"/>
  <c r="AD22" i="13" s="1"/>
  <c r="C12" i="13"/>
  <c r="L22" i="13" s="1"/>
  <c r="T7" i="13"/>
  <c r="X22" i="13" s="1"/>
  <c r="V7" i="13"/>
  <c r="V12" i="13"/>
  <c r="V13" i="13"/>
  <c r="C4" i="13"/>
  <c r="C9" i="13"/>
  <c r="I22" i="13" s="1"/>
  <c r="C14" i="13"/>
  <c r="N22" i="13" s="1"/>
  <c r="E4" i="13"/>
  <c r="N33" i="13" s="1"/>
  <c r="E9" i="13"/>
  <c r="T4" i="13"/>
  <c r="T9" i="13"/>
  <c r="Z22" i="13" s="1"/>
  <c r="V13" i="12"/>
  <c r="AB33" i="12" s="1"/>
  <c r="V12" i="12"/>
  <c r="AA33" i="12" s="1"/>
  <c r="T13" i="12"/>
  <c r="AD22" i="12" s="1"/>
  <c r="E13" i="12"/>
  <c r="M20" i="12" s="1"/>
  <c r="E12" i="12"/>
  <c r="L20" i="12" s="1"/>
  <c r="E11" i="12"/>
  <c r="K20" i="12" s="1"/>
  <c r="C12" i="12"/>
  <c r="L22" i="12" s="1"/>
  <c r="C13" i="12"/>
  <c r="M22" i="12" s="1"/>
  <c r="C11" i="12"/>
  <c r="K22" i="12" s="1"/>
  <c r="E10" i="12"/>
  <c r="J20" i="12" s="1"/>
  <c r="C10" i="12"/>
  <c r="J22" i="12" s="1"/>
  <c r="E9" i="12"/>
  <c r="I20" i="12" s="1"/>
  <c r="C9" i="12"/>
  <c r="I22" i="12" s="1"/>
  <c r="E8" i="12"/>
  <c r="H20" i="12" s="1"/>
  <c r="C8" i="12"/>
  <c r="H22" i="12" s="1"/>
  <c r="E7" i="12"/>
  <c r="G20" i="12" s="1"/>
  <c r="C7" i="12"/>
  <c r="G22" i="12" s="1"/>
  <c r="E6" i="12"/>
  <c r="F20" i="12" s="1"/>
  <c r="C6" i="12"/>
  <c r="F22" i="12" s="1"/>
  <c r="E15" i="12"/>
  <c r="O20" i="12" s="1"/>
  <c r="E5" i="12"/>
  <c r="E20" i="12" s="1"/>
  <c r="C15" i="12"/>
  <c r="O22" i="12" s="1"/>
  <c r="C5" i="12"/>
  <c r="E22" i="12" s="1"/>
  <c r="E14" i="12"/>
  <c r="N20" i="12" s="1"/>
  <c r="C14" i="12"/>
  <c r="N22" i="12" s="1"/>
  <c r="U20" i="12"/>
  <c r="AE33" i="12"/>
  <c r="V9" i="12"/>
  <c r="Z20" i="12" s="1"/>
  <c r="V8" i="12"/>
  <c r="V7" i="12"/>
  <c r="T7" i="12"/>
  <c r="V6" i="12"/>
  <c r="V11" i="12"/>
  <c r="Z33" i="12" s="1"/>
  <c r="T10" i="12"/>
  <c r="AA22" i="12" s="1"/>
  <c r="V15" i="12"/>
  <c r="AD33" i="12" s="1"/>
  <c r="T15" i="12"/>
  <c r="AF22" i="12" s="1"/>
  <c r="T5" i="12"/>
  <c r="V22" i="12" s="1"/>
  <c r="V10" i="12"/>
  <c r="T12" i="12"/>
  <c r="AC22" i="12" s="1"/>
  <c r="T11" i="12"/>
  <c r="AB22" i="12" s="1"/>
  <c r="T9" i="12"/>
  <c r="Z22" i="12" s="1"/>
  <c r="T8" i="12"/>
  <c r="Y22" i="12" s="1"/>
  <c r="V5" i="12"/>
  <c r="V14" i="12"/>
  <c r="AC33" i="12" s="1"/>
  <c r="T14" i="12"/>
  <c r="AE22" i="12" s="1"/>
  <c r="T4" i="12"/>
  <c r="U22" i="12" s="1"/>
  <c r="X33" i="12"/>
  <c r="X22" i="12"/>
  <c r="V13" i="11"/>
  <c r="AB33" i="11" s="1"/>
  <c r="T14" i="11"/>
  <c r="AE22" i="11" s="1"/>
  <c r="T8" i="11"/>
  <c r="Y22" i="11" s="1"/>
  <c r="T4" i="11"/>
  <c r="U22" i="11" s="1"/>
  <c r="T13" i="11"/>
  <c r="AD22" i="11" s="1"/>
  <c r="T11" i="11"/>
  <c r="AB22" i="11" s="1"/>
  <c r="T9" i="11"/>
  <c r="Z22" i="11" s="1"/>
  <c r="E7" i="11"/>
  <c r="G20" i="11" s="1"/>
  <c r="V8" i="11"/>
  <c r="Y20" i="11" s="1"/>
  <c r="V9" i="11"/>
  <c r="X33" i="11" s="1"/>
  <c r="V12" i="11"/>
  <c r="AC20" i="11" s="1"/>
  <c r="T6" i="11"/>
  <c r="W22" i="11" s="1"/>
  <c r="T5" i="11"/>
  <c r="V22" i="11" s="1"/>
  <c r="T10" i="11"/>
  <c r="AA22" i="11" s="1"/>
  <c r="T15" i="11"/>
  <c r="AF22" i="11" s="1"/>
  <c r="E8" i="11"/>
  <c r="H20" i="11" s="1"/>
  <c r="T7" i="11"/>
  <c r="X22" i="11" s="1"/>
  <c r="V4" i="11"/>
  <c r="V7" i="11"/>
  <c r="V14" i="11"/>
  <c r="AE20" i="11" s="1"/>
  <c r="E15" i="11"/>
  <c r="E12" i="11"/>
  <c r="E13" i="11"/>
  <c r="E10" i="11"/>
  <c r="E11" i="11"/>
  <c r="I33" i="11" s="1"/>
  <c r="E14" i="11"/>
  <c r="L33" i="11" s="1"/>
  <c r="E4" i="11"/>
  <c r="E5" i="11"/>
  <c r="G33" i="11"/>
  <c r="I20" i="11"/>
  <c r="E6" i="11"/>
  <c r="F33" i="11"/>
  <c r="Y33" i="11"/>
  <c r="AA20" i="11"/>
  <c r="V15" i="11"/>
  <c r="AD20" i="11"/>
  <c r="V6" i="11"/>
  <c r="V11" i="11"/>
  <c r="V5" i="11"/>
  <c r="C5" i="11"/>
  <c r="E22" i="11" s="1"/>
  <c r="C13" i="11"/>
  <c r="M22" i="11" s="1"/>
  <c r="C11" i="11"/>
  <c r="K22" i="11" s="1"/>
  <c r="C9" i="11"/>
  <c r="I22" i="11" s="1"/>
  <c r="C12" i="11"/>
  <c r="L22" i="11" s="1"/>
  <c r="C7" i="11"/>
  <c r="G22" i="11" s="1"/>
  <c r="C15" i="11"/>
  <c r="O22" i="11" s="1"/>
  <c r="C14" i="11"/>
  <c r="N22" i="11" s="1"/>
  <c r="C6" i="11"/>
  <c r="F22" i="11" s="1"/>
  <c r="C10" i="11"/>
  <c r="J22" i="11" s="1"/>
  <c r="C4" i="11"/>
  <c r="P34" i="14" l="1"/>
  <c r="P21" i="14"/>
  <c r="AG34" i="14"/>
  <c r="U20" i="13"/>
  <c r="AE33" i="13"/>
  <c r="AA20" i="13"/>
  <c r="AC33" i="13"/>
  <c r="J20" i="13"/>
  <c r="E20" i="13"/>
  <c r="I33" i="13"/>
  <c r="M33" i="13"/>
  <c r="AF20" i="13"/>
  <c r="Z33" i="13"/>
  <c r="AF33" i="13"/>
  <c r="F20" i="13"/>
  <c r="W20" i="13"/>
  <c r="U33" i="13"/>
  <c r="V16" i="13"/>
  <c r="AD20" i="12"/>
  <c r="AC20" i="12"/>
  <c r="K33" i="12"/>
  <c r="U22" i="13"/>
  <c r="AG23" i="13" s="1"/>
  <c r="T16" i="13"/>
  <c r="E33" i="13"/>
  <c r="G20" i="13"/>
  <c r="G33" i="13"/>
  <c r="I20" i="13"/>
  <c r="D22" i="13"/>
  <c r="P23" i="13" s="1"/>
  <c r="C16" i="13"/>
  <c r="AA33" i="13"/>
  <c r="AC20" i="13"/>
  <c r="V33" i="13"/>
  <c r="X20" i="13"/>
  <c r="E16" i="13"/>
  <c r="D20" i="13"/>
  <c r="K33" i="13"/>
  <c r="M20" i="13"/>
  <c r="F33" i="13"/>
  <c r="H20" i="13"/>
  <c r="AD20" i="13"/>
  <c r="AB33" i="13"/>
  <c r="L20" i="13"/>
  <c r="J33" i="13"/>
  <c r="AF20" i="12"/>
  <c r="V20" i="12"/>
  <c r="AF33" i="12"/>
  <c r="AG23" i="12"/>
  <c r="AE20" i="12"/>
  <c r="AB20" i="12"/>
  <c r="W20" i="12"/>
  <c r="U33" i="12"/>
  <c r="AA20" i="12"/>
  <c r="Y33" i="12"/>
  <c r="X20" i="12"/>
  <c r="V33" i="12"/>
  <c r="H33" i="12"/>
  <c r="Y20" i="12"/>
  <c r="AG21" i="12" s="1"/>
  <c r="W33" i="12"/>
  <c r="AG34" i="12" s="1"/>
  <c r="L33" i="12"/>
  <c r="J33" i="12"/>
  <c r="E16" i="12"/>
  <c r="N33" i="12"/>
  <c r="V16" i="12"/>
  <c r="F33" i="12"/>
  <c r="C16" i="12"/>
  <c r="D33" i="12"/>
  <c r="E33" i="12"/>
  <c r="I33" i="12"/>
  <c r="M33" i="12"/>
  <c r="O33" i="12"/>
  <c r="T16" i="12"/>
  <c r="G33" i="12"/>
  <c r="N20" i="11"/>
  <c r="K20" i="11"/>
  <c r="AC33" i="11"/>
  <c r="W33" i="11"/>
  <c r="E33" i="11"/>
  <c r="AA33" i="11"/>
  <c r="Z20" i="11"/>
  <c r="T16" i="11"/>
  <c r="AG23" i="11"/>
  <c r="U20" i="11"/>
  <c r="AE33" i="11"/>
  <c r="V33" i="11"/>
  <c r="X20" i="11"/>
  <c r="J33" i="11"/>
  <c r="L20" i="11"/>
  <c r="M33" i="11"/>
  <c r="O20" i="11"/>
  <c r="O33" i="11"/>
  <c r="E20" i="11"/>
  <c r="K33" i="11"/>
  <c r="M20" i="11"/>
  <c r="D20" i="11"/>
  <c r="N33" i="11"/>
  <c r="H33" i="11"/>
  <c r="J20" i="11"/>
  <c r="D33" i="11"/>
  <c r="F20" i="11"/>
  <c r="E16" i="11"/>
  <c r="AD33" i="11"/>
  <c r="AF20" i="11"/>
  <c r="V20" i="11"/>
  <c r="AF33" i="11"/>
  <c r="V16" i="11"/>
  <c r="W20" i="11"/>
  <c r="U33" i="11"/>
  <c r="AB20" i="11"/>
  <c r="Z33" i="11"/>
  <c r="C16" i="11"/>
  <c r="D22" i="11"/>
  <c r="P23" i="11" s="1"/>
  <c r="AG34" i="13" l="1"/>
  <c r="AG21" i="13"/>
  <c r="P21" i="13"/>
  <c r="P34" i="13"/>
  <c r="P34" i="12"/>
  <c r="P21" i="12"/>
  <c r="P21" i="11"/>
  <c r="P34" i="11"/>
  <c r="AG21" i="11"/>
  <c r="AG34" i="11"/>
</calcChain>
</file>

<file path=xl/sharedStrings.xml><?xml version="1.0" encoding="utf-8"?>
<sst xmlns="http://schemas.openxmlformats.org/spreadsheetml/2006/main" count="689" uniqueCount="71">
  <si>
    <r>
      <t xml:space="preserve">2016/17 U.S. Rice Marketings </t>
    </r>
    <r>
      <rPr>
        <b/>
        <sz val="11"/>
        <color theme="0"/>
        <rFont val="Calibri"/>
        <family val="2"/>
        <scheme val="minor"/>
      </rPr>
      <t>(1,000 cwts)</t>
    </r>
  </si>
  <si>
    <t>2016/17 U.S. Rice Marketings (1,000 cwts)</t>
  </si>
  <si>
    <t>Month</t>
  </si>
  <si>
    <t xml:space="preserve">LG </t>
  </si>
  <si>
    <t>LG Weight</t>
  </si>
  <si>
    <t>SG/MG</t>
  </si>
  <si>
    <t>SG/MG Weight</t>
  </si>
  <si>
    <t>August</t>
  </si>
  <si>
    <t>September</t>
  </si>
  <si>
    <t>October</t>
  </si>
  <si>
    <t>November</t>
  </si>
  <si>
    <t>December</t>
  </si>
  <si>
    <t>January</t>
  </si>
  <si>
    <t>February</t>
  </si>
  <si>
    <t>March</t>
  </si>
  <si>
    <t>April</t>
  </si>
  <si>
    <t>May</t>
  </si>
  <si>
    <t>June</t>
  </si>
  <si>
    <t xml:space="preserve">Estimated Value if you insert your own prediction into these boxes an estimated </t>
  </si>
  <si>
    <t>July</t>
  </si>
  <si>
    <t xml:space="preserve">MYA price will generate automatically. </t>
  </si>
  <si>
    <t>TOTALS</t>
  </si>
  <si>
    <t>Rice Marketing Year Weighted Average Tracker</t>
  </si>
  <si>
    <t>Est. MYA Price 2016/17</t>
  </si>
  <si>
    <r>
      <rPr>
        <b/>
        <u/>
        <sz val="11"/>
        <color rgb="FFFFFFFF"/>
        <rFont val="Calibri"/>
        <family val="2"/>
        <scheme val="minor"/>
      </rPr>
      <t>Current</t>
    </r>
    <r>
      <rPr>
        <b/>
        <sz val="11"/>
        <color rgb="FFFFFFFF"/>
        <rFont val="Calibri"/>
        <family val="2"/>
        <scheme val="minor"/>
      </rPr>
      <t xml:space="preserve"> MYA Price 2016/17</t>
    </r>
  </si>
  <si>
    <t>SG/MG Monthly Weight (%)</t>
  </si>
  <si>
    <t>MGR – Mid-South ($/cwt)</t>
  </si>
  <si>
    <t>LG Monthly Weight (%)</t>
  </si>
  <si>
    <t>LGR ($/cwt)</t>
  </si>
  <si>
    <t>California Rice Marketing Year Weighted Average Tracker</t>
  </si>
  <si>
    <t>Current MYA Price 2016/17</t>
  </si>
  <si>
    <t>MGR - CA (TJ) ($/cwt)</t>
  </si>
  <si>
    <t>2014/2015 U.S. Rice Marketings</t>
  </si>
  <si>
    <t>LG</t>
  </si>
  <si>
    <t>Totals</t>
  </si>
  <si>
    <t>Weights</t>
  </si>
  <si>
    <t>Est. MYA Price 2014/15</t>
  </si>
  <si>
    <t>NASS Final Price</t>
  </si>
  <si>
    <t>Monthly Weight (%)</t>
  </si>
  <si>
    <r>
      <t xml:space="preserve">2015/16 U.S. Rice Marketings </t>
    </r>
    <r>
      <rPr>
        <b/>
        <sz val="11"/>
        <color theme="0"/>
        <rFont val="Calibri"/>
        <family val="2"/>
        <scheme val="minor"/>
      </rPr>
      <t>(1,000 cwts)</t>
    </r>
  </si>
  <si>
    <t>Est. MYA Price 2015/16</t>
  </si>
  <si>
    <r>
      <rPr>
        <b/>
        <u/>
        <sz val="11"/>
        <color rgb="FFFFFFFF"/>
        <rFont val="Calibri"/>
        <family val="2"/>
        <scheme val="minor"/>
      </rPr>
      <t>Current</t>
    </r>
    <r>
      <rPr>
        <b/>
        <sz val="11"/>
        <color rgb="FFFFFFFF"/>
        <rFont val="Calibri"/>
        <family val="2"/>
        <scheme val="minor"/>
      </rPr>
      <t xml:space="preserve"> MYA Price 2015/16</t>
    </r>
  </si>
  <si>
    <r>
      <t xml:space="preserve">2017/18 U.S. Rice Marketings </t>
    </r>
    <r>
      <rPr>
        <b/>
        <sz val="11"/>
        <color theme="0"/>
        <rFont val="Calibri"/>
        <family val="2"/>
        <scheme val="minor"/>
      </rPr>
      <t>(1,000 cwts)</t>
    </r>
  </si>
  <si>
    <t>2017/18 U.S. Rice Marketings (1,000 cwts)</t>
  </si>
  <si>
    <t>Est. MYA Price 2017/18</t>
  </si>
  <si>
    <r>
      <rPr>
        <b/>
        <u/>
        <sz val="11"/>
        <color rgb="FFFFFFFF"/>
        <rFont val="Calibri"/>
        <family val="2"/>
        <scheme val="minor"/>
      </rPr>
      <t>Current</t>
    </r>
    <r>
      <rPr>
        <b/>
        <sz val="11"/>
        <color rgb="FFFFFFFF"/>
        <rFont val="Calibri"/>
        <family val="2"/>
        <scheme val="minor"/>
      </rPr>
      <t xml:space="preserve"> MYA Price 2017/18</t>
    </r>
  </si>
  <si>
    <t xml:space="preserve"> </t>
  </si>
  <si>
    <r>
      <t xml:space="preserve">2018/19 U.S. Rice Marketings </t>
    </r>
    <r>
      <rPr>
        <b/>
        <sz val="11"/>
        <color theme="0"/>
        <rFont val="Calibri"/>
        <family val="2"/>
        <scheme val="minor"/>
      </rPr>
      <t>(1,000 cwts)</t>
    </r>
  </si>
  <si>
    <t>2018/19 U.S. Rice Marketings (1,000 cwts)</t>
  </si>
  <si>
    <t>Est. MYA Price 2018/19</t>
  </si>
  <si>
    <t>Est. MYA Price 2019/20</t>
  </si>
  <si>
    <r>
      <t xml:space="preserve">2019/20 U.S. Rice Marketings </t>
    </r>
    <r>
      <rPr>
        <b/>
        <sz val="11"/>
        <color theme="0"/>
        <rFont val="Calibri"/>
        <family val="2"/>
        <scheme val="minor"/>
      </rPr>
      <t>(1,000 cwts)</t>
    </r>
  </si>
  <si>
    <t>2019/20 U.S. Rice Marketings (1,000 cwts)</t>
  </si>
  <si>
    <t>Est. MYA Price 2020/21</t>
  </si>
  <si>
    <r>
      <t xml:space="preserve">2020/21 U.S. Rice Marketings </t>
    </r>
    <r>
      <rPr>
        <b/>
        <sz val="11"/>
        <color theme="0"/>
        <rFont val="Calibri"/>
        <family val="2"/>
        <scheme val="minor"/>
      </rPr>
      <t>(1,000 cwts)</t>
    </r>
  </si>
  <si>
    <t>2020/21 U.S. Rice Marketings (1,000 cwts)</t>
  </si>
  <si>
    <r>
      <t xml:space="preserve">2021/22 U.S. Rice Marketings </t>
    </r>
    <r>
      <rPr>
        <b/>
        <sz val="11"/>
        <color theme="0"/>
        <rFont val="Calibri"/>
        <family val="2"/>
        <scheme val="minor"/>
      </rPr>
      <t>(1,000 cwts)</t>
    </r>
  </si>
  <si>
    <t>2021/22 U.S. Rice Marketings (1,000 cwts)</t>
  </si>
  <si>
    <t>Est. MYA Price 2021/22</t>
  </si>
  <si>
    <t>Est. MYA Price 2022/23</t>
  </si>
  <si>
    <r>
      <t xml:space="preserve">2022/23 U.S. Rice Marketings </t>
    </r>
    <r>
      <rPr>
        <b/>
        <sz val="11"/>
        <color theme="0"/>
        <rFont val="Calibri"/>
        <family val="2"/>
        <scheme val="minor"/>
      </rPr>
      <t>(1,000 cwts)</t>
    </r>
  </si>
  <si>
    <t>2022/23 U.S. Rice Marketings (1,000 cwts)</t>
  </si>
  <si>
    <r>
      <t xml:space="preserve">2023/24 U.S. Rice Marketings </t>
    </r>
    <r>
      <rPr>
        <b/>
        <sz val="11"/>
        <color theme="0"/>
        <rFont val="Calibri"/>
        <family val="2"/>
        <scheme val="minor"/>
      </rPr>
      <t>(1,000 cwts)</t>
    </r>
  </si>
  <si>
    <t>2023/24 U.S. Rice Marketings (1,000 cwts)</t>
  </si>
  <si>
    <t>Est. MYA Price 2023/24</t>
  </si>
  <si>
    <r>
      <t xml:space="preserve">2024/25 U.S. Rice Marketings </t>
    </r>
    <r>
      <rPr>
        <b/>
        <sz val="11"/>
        <color theme="0"/>
        <rFont val="Calibri"/>
        <family val="2"/>
        <scheme val="minor"/>
      </rPr>
      <t>(1,000 cwts)</t>
    </r>
  </si>
  <si>
    <t>2024/25 U.S. Rice Marketings (1,000 cwts)</t>
  </si>
  <si>
    <t>Est. MYA Price 2024/25</t>
  </si>
  <si>
    <t>Est. MYA Price 2025/26</t>
  </si>
  <si>
    <t>2025/26 U.S. Rice Marketings (1,000 cwts)</t>
  </si>
  <si>
    <r>
      <t xml:space="preserve">2025/26 U.S. Rice Marketings </t>
    </r>
    <r>
      <rPr>
        <b/>
        <sz val="11"/>
        <color theme="0"/>
        <rFont val="Calibri"/>
        <family val="2"/>
        <scheme val="minor"/>
      </rPr>
      <t>(1,000 cwts)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</si>
</sst>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Red]#,##0"/>
    <numFmt numFmtId="166" formatCode="mmm\ dd"/>
    <numFmt numFmtId="167" formatCode="0.000"/>
    <numFmt numFmtId="168" formatCode="mmm\ yy"/>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i/>
      <sz val="11"/>
      <color theme="1"/>
      <name val="Calibri"/>
      <family val="2"/>
      <scheme val="minor"/>
    </font>
    <font>
      <b/>
      <sz val="12"/>
      <color rgb="FFFFFFFF"/>
      <name val="Calibri"/>
      <family val="2"/>
      <scheme val="minor"/>
    </font>
    <font>
      <b/>
      <sz val="11"/>
      <color rgb="FFFFFFFF"/>
      <name val="Calibri"/>
      <family val="2"/>
      <scheme val="minor"/>
    </font>
    <font>
      <b/>
      <u/>
      <sz val="11"/>
      <color rgb="FFFFFFFF"/>
      <name val="Calibri"/>
      <family val="2"/>
      <scheme val="minor"/>
    </font>
    <font>
      <b/>
      <sz val="12"/>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1F4E78"/>
        <bgColor indexed="64"/>
      </patternFill>
    </fill>
    <fill>
      <patternFill patternType="solid">
        <fgColor rgb="FFB13225"/>
        <bgColor indexed="64"/>
      </patternFill>
    </fill>
    <fill>
      <patternFill patternType="solid">
        <fgColor rgb="FFFFD966"/>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C00000"/>
        <bgColor indexed="64"/>
      </patternFill>
    </fill>
    <fill>
      <patternFill patternType="solid">
        <fgColor rgb="FFFFC000"/>
        <bgColor indexed="64"/>
      </patternFill>
    </fill>
  </fills>
  <borders count="45">
    <border>
      <left/>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ck">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ck">
        <color indexed="64"/>
      </right>
      <top/>
      <bottom style="medium">
        <color indexed="64"/>
      </bottom>
      <diagonal/>
    </border>
    <border>
      <left style="thin">
        <color indexed="64"/>
      </left>
      <right style="thin">
        <color indexed="64"/>
      </right>
      <top style="thick">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right/>
      <top style="medium">
        <color indexed="64"/>
      </top>
      <bottom style="medium">
        <color indexed="64"/>
      </bottom>
      <diagonal/>
    </border>
    <border>
      <left/>
      <right/>
      <top style="thick">
        <color indexed="64"/>
      </top>
      <bottom/>
      <diagonal/>
    </border>
  </borders>
  <cellStyleXfs count="2">
    <xf numFmtId="0" fontId="0" fillId="0" borderId="0"/>
    <xf numFmtId="43" fontId="1" fillId="0" borderId="0" applyFont="0" applyFill="0" applyBorder="0" applyAlignment="0" applyProtection="0"/>
  </cellStyleXfs>
  <cellXfs count="180">
    <xf numFmtId="0" fontId="0" fillId="0" borderId="0" xfId="0"/>
    <xf numFmtId="0" fontId="0" fillId="2" borderId="0" xfId="0" applyFill="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2" borderId="10" xfId="0" applyFont="1" applyFill="1" applyBorder="1"/>
    <xf numFmtId="3" fontId="0" fillId="2" borderId="0" xfId="0" applyNumberFormat="1" applyFill="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164" fontId="0" fillId="2" borderId="0" xfId="0" applyNumberFormat="1" applyFill="1"/>
    <xf numFmtId="4" fontId="6" fillId="2" borderId="0" xfId="0" applyNumberFormat="1" applyFont="1" applyFill="1" applyAlignment="1">
      <alignment horizontal="center" vertical="center"/>
    </xf>
    <xf numFmtId="3" fontId="0" fillId="0" borderId="0" xfId="0" applyNumberFormat="1" applyAlignment="1">
      <alignment horizontal="center" vertical="center"/>
    </xf>
    <xf numFmtId="4" fontId="6" fillId="0" borderId="0" xfId="0" applyNumberFormat="1" applyFont="1" applyAlignment="1">
      <alignment horizontal="center" vertical="center"/>
    </xf>
    <xf numFmtId="3" fontId="0" fillId="2" borderId="13" xfId="0" applyNumberFormat="1" applyFill="1" applyBorder="1" applyAlignment="1">
      <alignment horizontal="center" vertical="center"/>
    </xf>
    <xf numFmtId="37" fontId="0" fillId="0" borderId="0" xfId="1" applyNumberFormat="1" applyFont="1" applyAlignment="1">
      <alignment horizontal="center" vertical="center"/>
    </xf>
    <xf numFmtId="165" fontId="0" fillId="0" borderId="0" xfId="1" applyNumberFormat="1" applyFont="1" applyAlignment="1">
      <alignment horizontal="center" vertical="center"/>
    </xf>
    <xf numFmtId="165" fontId="0" fillId="0" borderId="0" xfId="0" applyNumberFormat="1" applyAlignment="1">
      <alignment horizontal="center"/>
    </xf>
    <xf numFmtId="165" fontId="0" fillId="0" borderId="0" xfId="0" applyNumberFormat="1" applyAlignment="1">
      <alignment horizontal="center" vertical="center"/>
    </xf>
    <xf numFmtId="0" fontId="0" fillId="5" borderId="0" xfId="0" applyFill="1"/>
    <xf numFmtId="0" fontId="0" fillId="6" borderId="0" xfId="0" applyFill="1"/>
    <xf numFmtId="0" fontId="3" fillId="2" borderId="14" xfId="0" applyFont="1" applyFill="1" applyBorder="1"/>
    <xf numFmtId="3" fontId="0" fillId="0" borderId="8" xfId="0" applyNumberFormat="1" applyBorder="1" applyAlignment="1" applyProtection="1">
      <alignment horizontal="center" vertical="center"/>
      <protection locked="0"/>
    </xf>
    <xf numFmtId="2" fontId="6" fillId="2" borderId="9" xfId="0" applyNumberFormat="1" applyFont="1" applyFill="1" applyBorder="1" applyAlignment="1">
      <alignment horizontal="center" vertical="center"/>
    </xf>
    <xf numFmtId="165" fontId="0" fillId="0" borderId="8" xfId="0" applyNumberFormat="1" applyBorder="1" applyAlignment="1">
      <alignment horizontal="center" vertical="center"/>
    </xf>
    <xf numFmtId="4" fontId="6" fillId="2" borderId="8" xfId="0" applyNumberFormat="1" applyFont="1" applyFill="1" applyBorder="1" applyAlignment="1">
      <alignment horizontal="center" vertical="center"/>
    </xf>
    <xf numFmtId="0" fontId="3" fillId="2" borderId="15" xfId="0" applyFont="1" applyFill="1" applyBorder="1" applyAlignment="1">
      <alignment horizontal="left"/>
    </xf>
    <xf numFmtId="3" fontId="0" fillId="2" borderId="8" xfId="0" applyNumberFormat="1" applyFill="1" applyBorder="1" applyAlignment="1">
      <alignment horizontal="center" vertical="center"/>
    </xf>
    <xf numFmtId="3" fontId="6" fillId="2" borderId="8"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3" fontId="0" fillId="2" borderId="5" xfId="0" applyNumberFormat="1" applyFill="1" applyBorder="1" applyAlignment="1">
      <alignment horizontal="center" vertical="center"/>
    </xf>
    <xf numFmtId="1" fontId="6" fillId="2" borderId="6" xfId="0" applyNumberFormat="1" applyFont="1" applyFill="1" applyBorder="1" applyAlignment="1">
      <alignment horizontal="center" vertical="center"/>
    </xf>
    <xf numFmtId="166" fontId="8" fillId="7" borderId="22" xfId="0" applyNumberFormat="1" applyFont="1" applyFill="1" applyBorder="1" applyAlignment="1">
      <alignment horizontal="center" vertical="center"/>
    </xf>
    <xf numFmtId="166" fontId="8" fillId="7" borderId="23" xfId="0" applyNumberFormat="1" applyFont="1" applyFill="1" applyBorder="1" applyAlignment="1">
      <alignment horizontal="center" vertical="center"/>
    </xf>
    <xf numFmtId="0" fontId="8" fillId="7" borderId="23" xfId="0" applyFont="1" applyFill="1" applyBorder="1" applyAlignment="1">
      <alignment horizontal="center" vertical="center" wrapText="1"/>
    </xf>
    <xf numFmtId="166" fontId="8" fillId="4" borderId="22" xfId="0" applyNumberFormat="1" applyFont="1" applyFill="1" applyBorder="1" applyAlignment="1">
      <alignment horizontal="center" vertical="center"/>
    </xf>
    <xf numFmtId="166" fontId="8" fillId="4" borderId="23" xfId="0" applyNumberFormat="1" applyFont="1" applyFill="1" applyBorder="1" applyAlignment="1">
      <alignment horizontal="center" vertical="center"/>
    </xf>
    <xf numFmtId="0" fontId="8" fillId="4" borderId="23" xfId="0" applyFont="1" applyFill="1" applyBorder="1" applyAlignment="1">
      <alignment horizontal="center" vertical="center" wrapText="1"/>
    </xf>
    <xf numFmtId="2" fontId="6" fillId="0" borderId="23" xfId="0" applyNumberFormat="1" applyFont="1" applyBorder="1" applyAlignment="1">
      <alignment horizontal="center" vertical="center"/>
    </xf>
    <xf numFmtId="2" fontId="6" fillId="2" borderId="23" xfId="0" applyNumberFormat="1" applyFont="1" applyFill="1" applyBorder="1" applyAlignment="1">
      <alignment horizontal="center" vertical="center"/>
    </xf>
    <xf numFmtId="0" fontId="0" fillId="0" borderId="24" xfId="0" applyBorder="1" applyAlignment="1">
      <alignment horizontal="center" vertical="center" wrapText="1"/>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xf>
    <xf numFmtId="0" fontId="0" fillId="0" borderId="30" xfId="0" applyBorder="1" applyAlignment="1">
      <alignment horizontal="center"/>
    </xf>
    <xf numFmtId="0" fontId="0" fillId="0" borderId="29" xfId="0" applyBorder="1" applyAlignment="1" applyProtection="1">
      <alignment horizontal="center" vertical="center"/>
      <protection locked="0"/>
    </xf>
    <xf numFmtId="167" fontId="0" fillId="0" borderId="31" xfId="0" applyNumberFormat="1" applyBorder="1" applyAlignment="1">
      <alignment horizontal="center" vertical="center" wrapText="1"/>
    </xf>
    <xf numFmtId="0" fontId="0" fillId="0" borderId="30" xfId="0" applyBorder="1" applyAlignment="1">
      <alignment horizontal="center" vertical="center"/>
    </xf>
    <xf numFmtId="2" fontId="6" fillId="0" borderId="34" xfId="0" applyNumberFormat="1" applyFont="1" applyBorder="1" applyAlignment="1">
      <alignment horizontal="center" vertical="center"/>
    </xf>
    <xf numFmtId="4" fontId="6" fillId="0" borderId="23" xfId="0" applyNumberFormat="1" applyFont="1" applyBorder="1" applyAlignment="1">
      <alignment horizontal="center" vertical="center"/>
    </xf>
    <xf numFmtId="4" fontId="6" fillId="2" borderId="23" xfId="0" applyNumberFormat="1" applyFont="1" applyFill="1" applyBorder="1" applyAlignment="1">
      <alignment horizontal="center" vertical="center"/>
    </xf>
    <xf numFmtId="0" fontId="0" fillId="0" borderId="23" xfId="0" applyBorder="1" applyAlignment="1">
      <alignment horizontal="center" vertical="center"/>
    </xf>
    <xf numFmtId="0" fontId="0" fillId="2" borderId="23" xfId="0" applyFill="1" applyBorder="1" applyAlignment="1">
      <alignment horizontal="center" vertical="center"/>
    </xf>
    <xf numFmtId="0" fontId="0" fillId="0" borderId="23" xfId="0" applyBorder="1" applyAlignment="1" applyProtection="1">
      <alignment horizontal="center" vertical="center"/>
      <protection locked="0"/>
    </xf>
    <xf numFmtId="166" fontId="8" fillId="3" borderId="23" xfId="0" applyNumberFormat="1" applyFont="1" applyFill="1" applyBorder="1" applyAlignment="1">
      <alignment horizontal="center" vertical="center"/>
    </xf>
    <xf numFmtId="168" fontId="2" fillId="3" borderId="30" xfId="0" applyNumberFormat="1" applyFont="1" applyFill="1" applyBorder="1" applyAlignment="1">
      <alignment horizontal="center" vertical="center"/>
    </xf>
    <xf numFmtId="168" fontId="2" fillId="4" borderId="30" xfId="0" applyNumberFormat="1" applyFont="1" applyFill="1" applyBorder="1" applyAlignment="1">
      <alignment horizontal="center" vertical="center"/>
    </xf>
    <xf numFmtId="0" fontId="0" fillId="0" borderId="35"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0" xfId="0" applyFont="1" applyBorder="1"/>
    <xf numFmtId="3" fontId="0" fillId="0" borderId="0" xfId="0" applyNumberFormat="1" applyProtection="1">
      <protection locked="0"/>
    </xf>
    <xf numFmtId="3" fontId="0" fillId="0" borderId="0" xfId="0" applyNumberFormat="1"/>
    <xf numFmtId="164" fontId="0" fillId="0" borderId="12" xfId="0" applyNumberFormat="1" applyBorder="1"/>
    <xf numFmtId="164" fontId="0" fillId="0" borderId="0" xfId="0" applyNumberFormat="1"/>
    <xf numFmtId="0" fontId="3" fillId="0" borderId="14" xfId="0" applyFont="1" applyBorder="1"/>
    <xf numFmtId="3" fontId="0" fillId="0" borderId="8" xfId="0" applyNumberFormat="1" applyBorder="1" applyProtection="1">
      <protection locked="0"/>
    </xf>
    <xf numFmtId="164" fontId="0" fillId="0" borderId="9" xfId="0" applyNumberFormat="1" applyBorder="1"/>
    <xf numFmtId="0" fontId="3" fillId="0" borderId="15" xfId="0" applyFont="1" applyBorder="1" applyAlignment="1">
      <alignment horizontal="left"/>
    </xf>
    <xf numFmtId="3" fontId="0" fillId="0" borderId="8" xfId="0" applyNumberFormat="1" applyBorder="1"/>
    <xf numFmtId="3" fontId="0" fillId="0" borderId="5" xfId="0" applyNumberFormat="1" applyBorder="1"/>
    <xf numFmtId="0" fontId="8" fillId="7" borderId="33" xfId="0" applyFont="1" applyFill="1" applyBorder="1" applyAlignment="1">
      <alignment horizontal="center" vertical="center" wrapText="1"/>
    </xf>
    <xf numFmtId="0" fontId="0" fillId="0" borderId="36" xfId="0" applyBorder="1" applyAlignment="1">
      <alignment wrapText="1"/>
    </xf>
    <xf numFmtId="164" fontId="6" fillId="0" borderId="23" xfId="0" applyNumberFormat="1" applyFont="1" applyBorder="1" applyAlignment="1">
      <alignment horizontal="center" vertical="center"/>
    </xf>
    <xf numFmtId="0" fontId="0" fillId="0" borderId="37" xfId="0" applyBorder="1" applyAlignment="1">
      <alignment horizontal="center" vertical="center" wrapText="1"/>
    </xf>
    <xf numFmtId="0" fontId="0" fillId="0" borderId="36" xfId="0" applyBorder="1"/>
    <xf numFmtId="0" fontId="0" fillId="0" borderId="38" xfId="0" applyBorder="1" applyAlignment="1" applyProtection="1">
      <alignment horizontal="center" vertical="center"/>
      <protection locked="0"/>
    </xf>
    <xf numFmtId="2" fontId="0" fillId="0" borderId="37" xfId="0" applyNumberFormat="1" applyBorder="1" applyAlignment="1">
      <alignment horizontal="center" vertical="center" wrapText="1"/>
    </xf>
    <xf numFmtId="2" fontId="0" fillId="0" borderId="36" xfId="0" applyNumberFormat="1" applyBorder="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3" fontId="0" fillId="0" borderId="0" xfId="0" applyNumberFormat="1" applyAlignment="1" applyProtection="1">
      <alignment horizontal="center" vertical="center"/>
      <protection locked="0"/>
    </xf>
    <xf numFmtId="3" fontId="0" fillId="2" borderId="8" xfId="0" applyNumberFormat="1" applyFill="1" applyBorder="1" applyAlignment="1" applyProtection="1">
      <alignment horizontal="center" vertical="center"/>
      <protection locked="0"/>
    </xf>
    <xf numFmtId="0" fontId="3" fillId="8" borderId="30" xfId="0" applyFont="1" applyFill="1" applyBorder="1" applyAlignment="1">
      <alignment horizontal="center" vertical="center" wrapText="1"/>
    </xf>
    <xf numFmtId="0" fontId="3" fillId="8" borderId="0" xfId="0" applyFont="1" applyFill="1"/>
    <xf numFmtId="0" fontId="0" fillId="2" borderId="29" xfId="0" applyFill="1" applyBorder="1" applyAlignment="1" applyProtection="1">
      <alignment horizontal="center" vertical="center"/>
      <protection locked="0"/>
    </xf>
    <xf numFmtId="167" fontId="0" fillId="0" borderId="37" xfId="0" applyNumberFormat="1" applyBorder="1" applyAlignment="1">
      <alignment horizontal="center" vertical="center" wrapText="1"/>
    </xf>
    <xf numFmtId="0" fontId="3" fillId="8" borderId="30" xfId="0" applyFont="1" applyFill="1" applyBorder="1" applyAlignment="1">
      <alignment horizontal="center"/>
    </xf>
    <xf numFmtId="0" fontId="3" fillId="8" borderId="0" xfId="0" applyFont="1" applyFill="1" applyAlignment="1">
      <alignment horizontal="center"/>
    </xf>
    <xf numFmtId="0" fontId="0" fillId="2" borderId="23" xfId="0" applyFill="1" applyBorder="1" applyAlignment="1" applyProtection="1">
      <alignment horizontal="center" vertical="center"/>
      <protection locked="0"/>
    </xf>
    <xf numFmtId="0" fontId="3" fillId="0" borderId="0" xfId="0" applyFont="1"/>
    <xf numFmtId="0" fontId="3" fillId="9" borderId="39" xfId="0" applyFont="1" applyFill="1" applyBorder="1" applyAlignment="1">
      <alignment horizontal="center" vertical="center" wrapText="1"/>
    </xf>
    <xf numFmtId="0" fontId="3" fillId="9" borderId="39" xfId="0" applyFont="1" applyFill="1" applyBorder="1"/>
    <xf numFmtId="0" fontId="3" fillId="9" borderId="42" xfId="0" applyFont="1" applyFill="1" applyBorder="1" applyAlignment="1" applyProtection="1">
      <alignment horizontal="center" vertical="center"/>
      <protection locked="0"/>
    </xf>
    <xf numFmtId="0" fontId="0" fillId="0" borderId="44" xfId="0" applyBorder="1"/>
    <xf numFmtId="168" fontId="8" fillId="7" borderId="22" xfId="0" applyNumberFormat="1" applyFont="1" applyFill="1" applyBorder="1" applyAlignment="1">
      <alignment horizontal="center" vertical="center"/>
    </xf>
    <xf numFmtId="168" fontId="8" fillId="7" borderId="23" xfId="0" applyNumberFormat="1" applyFont="1" applyFill="1" applyBorder="1" applyAlignment="1">
      <alignment horizontal="center" vertical="center"/>
    </xf>
    <xf numFmtId="168" fontId="8" fillId="4" borderId="22" xfId="0" applyNumberFormat="1" applyFont="1" applyFill="1" applyBorder="1" applyAlignment="1">
      <alignment horizontal="center" vertical="center"/>
    </xf>
    <xf numFmtId="168" fontId="8" fillId="4" borderId="23" xfId="0" applyNumberFormat="1" applyFont="1" applyFill="1" applyBorder="1" applyAlignment="1">
      <alignment horizontal="center" vertical="center"/>
    </xf>
    <xf numFmtId="3" fontId="0" fillId="0" borderId="13" xfId="0" applyNumberFormat="1" applyBorder="1" applyAlignment="1">
      <alignment horizontal="center" vertical="center"/>
    </xf>
    <xf numFmtId="37" fontId="0" fillId="0" borderId="0" xfId="1" applyNumberFormat="1" applyFont="1" applyFill="1" applyAlignment="1">
      <alignment horizontal="center" vertical="center"/>
    </xf>
    <xf numFmtId="165" fontId="0" fillId="0" borderId="0" xfId="1" applyNumberFormat="1" applyFont="1" applyFill="1" applyAlignment="1">
      <alignment horizontal="center" vertical="center"/>
    </xf>
    <xf numFmtId="2" fontId="6" fillId="0" borderId="9" xfId="0" applyNumberFormat="1" applyFont="1" applyBorder="1" applyAlignment="1">
      <alignment horizontal="center" vertical="center"/>
    </xf>
    <xf numFmtId="0" fontId="0" fillId="10" borderId="23" xfId="0" applyFill="1" applyBorder="1" applyAlignment="1" applyProtection="1">
      <alignment horizontal="center" vertical="center"/>
      <protection locked="0"/>
    </xf>
    <xf numFmtId="168" fontId="8" fillId="3" borderId="23" xfId="0" applyNumberFormat="1" applyFont="1" applyFill="1" applyBorder="1" applyAlignment="1">
      <alignment horizontal="center" vertical="center"/>
    </xf>
    <xf numFmtId="2" fontId="6" fillId="0" borderId="12" xfId="0" applyNumberFormat="1" applyFont="1" applyBorder="1" applyAlignment="1">
      <alignment horizontal="center" vertical="center"/>
    </xf>
    <xf numFmtId="2" fontId="6" fillId="0" borderId="11" xfId="0" applyNumberFormat="1" applyFont="1" applyBorder="1" applyAlignment="1">
      <alignment horizontal="center" vertical="center"/>
    </xf>
    <xf numFmtId="4" fontId="6" fillId="0" borderId="8" xfId="0" applyNumberFormat="1" applyFont="1" applyBorder="1" applyAlignment="1">
      <alignment horizontal="center" vertical="center"/>
    </xf>
    <xf numFmtId="0" fontId="0" fillId="6" borderId="23" xfId="0" applyFill="1" applyBorder="1" applyAlignment="1" applyProtection="1">
      <alignment horizontal="center" vertical="center"/>
      <protection locked="0"/>
    </xf>
    <xf numFmtId="168" fontId="8" fillId="11" borderId="22" xfId="0" applyNumberFormat="1" applyFont="1" applyFill="1" applyBorder="1" applyAlignment="1">
      <alignment horizontal="center" vertical="center"/>
    </xf>
    <xf numFmtId="168" fontId="8" fillId="11" borderId="23" xfId="0" applyNumberFormat="1" applyFont="1" applyFill="1" applyBorder="1" applyAlignment="1">
      <alignment horizontal="center" vertical="center"/>
    </xf>
    <xf numFmtId="0" fontId="8" fillId="11" borderId="23" xfId="0" applyFont="1" applyFill="1" applyBorder="1" applyAlignment="1">
      <alignment horizontal="center" vertical="center" wrapText="1"/>
    </xf>
    <xf numFmtId="168" fontId="2" fillId="11" borderId="30" xfId="0" applyNumberFormat="1" applyFont="1" applyFill="1" applyBorder="1" applyAlignment="1">
      <alignment horizontal="center" vertical="center"/>
    </xf>
    <xf numFmtId="3" fontId="0" fillId="2" borderId="36" xfId="0" applyNumberForma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0" fillId="7" borderId="19" xfId="0" applyFill="1" applyBorder="1" applyAlignment="1">
      <alignment horizontal="center"/>
    </xf>
    <xf numFmtId="0" fontId="0" fillId="7" borderId="20" xfId="0" applyFill="1" applyBorder="1" applyAlignment="1">
      <alignment horizontal="center"/>
    </xf>
    <xf numFmtId="0" fontId="0" fillId="7" borderId="21" xfId="0" applyFill="1" applyBorder="1" applyAlignment="1">
      <alignment horizont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0" fontId="6" fillId="0" borderId="41" xfId="0" applyFont="1"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2" borderId="0" xfId="0" applyFill="1" applyAlignment="1">
      <alignment horizontal="center"/>
    </xf>
    <xf numFmtId="0" fontId="0" fillId="4" borderId="40" xfId="0" applyFill="1" applyBorder="1" applyAlignment="1">
      <alignment horizontal="center"/>
    </xf>
    <xf numFmtId="0" fontId="0" fillId="0" borderId="23" xfId="0"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12" borderId="23" xfId="0" applyFill="1" applyBorder="1" applyAlignment="1">
      <alignment horizontal="center" vertical="center"/>
    </xf>
    <xf numFmtId="0" fontId="0" fillId="12" borderId="30" xfId="0" applyFill="1" applyBorder="1" applyAlignment="1">
      <alignment horizontal="center"/>
    </xf>
    <xf numFmtId="0" fontId="0" fillId="12" borderId="23" xfId="0" applyFill="1" applyBorder="1" applyAlignment="1" applyProtection="1">
      <alignment horizontal="center" vertical="center"/>
      <protection locked="0"/>
    </xf>
    <xf numFmtId="0" fontId="0" fillId="12" borderId="29" xfId="0" applyFill="1" applyBorder="1" applyAlignment="1">
      <alignment horizontal="center" vertical="center"/>
    </xf>
    <xf numFmtId="0" fontId="0" fillId="12" borderId="28" xfId="0" applyFill="1" applyBorder="1" applyAlignment="1">
      <alignment horizontal="center"/>
    </xf>
    <xf numFmtId="0" fontId="0" fillId="12" borderId="29" xfId="0" applyFill="1" applyBorder="1" applyAlignment="1" applyProtection="1">
      <alignment horizontal="center" vertical="center"/>
      <protection locked="0"/>
    </xf>
    <xf numFmtId="0" fontId="0" fillId="0" borderId="29" xfId="0" applyFill="1" applyBorder="1" applyAlignment="1">
      <alignment horizontal="center" vertical="center"/>
    </xf>
    <xf numFmtId="0" fontId="0" fillId="0" borderId="28" xfId="0" applyFill="1" applyBorder="1" applyAlignment="1">
      <alignment horizontal="center" vertical="center"/>
    </xf>
    <xf numFmtId="3" fontId="0" fillId="0" borderId="0" xfId="0" applyNumberFormat="1" applyFill="1" applyAlignment="1">
      <alignment horizontal="center" vertical="center"/>
    </xf>
    <xf numFmtId="3" fontId="0" fillId="12" borderId="0" xfId="0" applyNumberFormat="1" applyFill="1" applyAlignment="1">
      <alignment horizontal="center" vertical="center"/>
    </xf>
    <xf numFmtId="3" fontId="0" fillId="12" borderId="13" xfId="0" applyNumberFormat="1" applyFill="1" applyBorder="1" applyAlignment="1">
      <alignment horizontal="center" vertical="center"/>
    </xf>
    <xf numFmtId="37" fontId="0" fillId="12" borderId="0" xfId="1" applyNumberFormat="1" applyFont="1" applyFill="1" applyAlignment="1">
      <alignment horizontal="center" vertical="center"/>
    </xf>
    <xf numFmtId="165" fontId="0" fillId="12" borderId="0" xfId="1" applyNumberFormat="1" applyFont="1" applyFill="1" applyAlignment="1">
      <alignment horizontal="center" vertical="center"/>
    </xf>
    <xf numFmtId="165" fontId="0" fillId="12" borderId="0" xfId="0" applyNumberFormat="1" applyFill="1" applyAlignment="1">
      <alignment horizontal="center"/>
    </xf>
    <xf numFmtId="3" fontId="0" fillId="12" borderId="8" xfId="0" applyNumberFormat="1" applyFill="1" applyBorder="1" applyAlignment="1" applyProtection="1">
      <alignment horizontal="center" vertical="center"/>
      <protection locked="0"/>
    </xf>
    <xf numFmtId="165" fontId="0" fillId="12" borderId="0" xfId="0" applyNumberForma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990000"/>
      <color rgb="FFCC00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101142</xdr:colOff>
      <xdr:row>0</xdr:row>
      <xdr:rowOff>66675</xdr:rowOff>
    </xdr:from>
    <xdr:to>
      <xdr:col>14</xdr:col>
      <xdr:colOff>340797</xdr:colOff>
      <xdr:row>7</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5542" y="66675"/>
          <a:ext cx="3287655" cy="1409700"/>
        </a:xfrm>
        <a:prstGeom prst="rect">
          <a:avLst/>
        </a:prstGeom>
      </xdr:spPr>
    </xdr:pic>
    <xdr:clientData/>
  </xdr:twoCellAnchor>
  <xdr:twoCellAnchor>
    <xdr:from>
      <xdr:col>10</xdr:col>
      <xdr:colOff>238124</xdr:colOff>
      <xdr:row>3</xdr:row>
      <xdr:rowOff>161925</xdr:rowOff>
    </xdr:from>
    <xdr:to>
      <xdr:col>16</xdr:col>
      <xdr:colOff>28574</xdr:colOff>
      <xdr:row>5</xdr:row>
      <xdr:rowOff>76200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391149" y="742950"/>
          <a:ext cx="2752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75" b="1">
              <a:solidFill>
                <a:schemeClr val="bg1"/>
              </a:solidFill>
              <a:latin typeface="Times New Roman" panose="02020603050405020304" pitchFamily="18" charset="0"/>
              <a:cs typeface="Times New Roman" panose="02020603050405020304" pitchFamily="18" charset="0"/>
            </a:rPr>
            <a:t>Market</a:t>
          </a:r>
          <a:r>
            <a:rPr lang="en-US" sz="1275" b="1" baseline="0">
              <a:solidFill>
                <a:schemeClr val="bg1"/>
              </a:solidFill>
              <a:latin typeface="Times New Roman" panose="02020603050405020304" pitchFamily="18" charset="0"/>
              <a:cs typeface="Times New Roman" panose="02020603050405020304" pitchFamily="18" charset="0"/>
            </a:rPr>
            <a:t> Year Average Price Tracker</a:t>
          </a:r>
          <a:endParaRPr lang="en-US" sz="1275"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4953000"/>
          <a:ext cx="80010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prices and marketings above have been adjusted by price reporters and USDA and</a:t>
          </a:r>
          <a:r>
            <a:rPr lang="en-US" sz="1100" baseline="0"/>
            <a:t> the final numbers are shown</a:t>
          </a:r>
          <a:r>
            <a:rPr lang="en-US" sz="1100"/>
            <a:t>. PLC program payments to participating producers are</a:t>
          </a:r>
          <a:r>
            <a:rPr lang="en-US" sz="1100" baseline="0"/>
            <a:t> based on the NASS Final Price column above</a:t>
          </a:r>
          <a:r>
            <a:rPr lang="en-US" sz="1100"/>
            <a:t>. The January Agricultural Prices Report will list the finalized price for 2014-15. The top row indicating </a:t>
          </a:r>
          <a:r>
            <a:rPr lang="en-US" sz="1100" i="1"/>
            <a:t>"Monthly Weight" </a:t>
          </a:r>
          <a:r>
            <a:rPr lang="en-US" sz="1100"/>
            <a:t>was calculated using the monthly marketing provided by USDA NASS' Agricultural Prices reports.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2" name="Group 1">
          <a:extLst>
            <a:ext uri="{FF2B5EF4-FFF2-40B4-BE49-F238E27FC236}">
              <a16:creationId xmlns:a16="http://schemas.microsoft.com/office/drawing/2014/main" id="{F8E98B2B-A15A-454D-A8FA-937EDF335E72}"/>
            </a:ext>
          </a:extLst>
        </xdr:cNvPr>
        <xdr:cNvGrpSpPr/>
      </xdr:nvGrpSpPr>
      <xdr:grpSpPr>
        <a:xfrm>
          <a:off x="4803289" y="479267"/>
          <a:ext cx="3671644" cy="1221245"/>
          <a:chOff x="5832811" y="47625"/>
          <a:chExt cx="3677901" cy="1297781"/>
        </a:xfrm>
      </xdr:grpSpPr>
      <xdr:pic>
        <xdr:nvPicPr>
          <xdr:cNvPr id="3" name="Picture 2">
            <a:extLst>
              <a:ext uri="{FF2B5EF4-FFF2-40B4-BE49-F238E27FC236}">
                <a16:creationId xmlns:a16="http://schemas.microsoft.com/office/drawing/2014/main" id="{3F4D5AD9-78A1-959A-41CC-3797D654A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3893F832-65D4-F42E-0C2C-C7ED40CFD7F4}"/>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0FE6B1A3-3FD9-463B-AD5B-EB0DFEDB64C7}"/>
            </a:ext>
          </a:extLst>
        </xdr:cNvPr>
        <xdr:cNvSpPr txBox="1"/>
      </xdr:nvSpPr>
      <xdr:spPr>
        <a:xfrm>
          <a:off x="0" y="5194935"/>
          <a:ext cx="9839325" cy="7696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2022/23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D3DAFFF5-9D32-481A-85BF-0CBA80B2284A}"/>
            </a:ext>
          </a:extLst>
        </xdr:cNvPr>
        <xdr:cNvSpPr txBox="1"/>
      </xdr:nvSpPr>
      <xdr:spPr>
        <a:xfrm>
          <a:off x="10477500" y="5194935"/>
          <a:ext cx="6819900" cy="596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444201</xdr:colOff>
      <xdr:row>2</xdr:row>
      <xdr:rowOff>98267</xdr:rowOff>
    </xdr:from>
    <xdr:to>
      <xdr:col>13</xdr:col>
      <xdr:colOff>485139</xdr:colOff>
      <xdr:row>8</xdr:row>
      <xdr:rowOff>64453</xdr:rowOff>
    </xdr:to>
    <xdr:grpSp>
      <xdr:nvGrpSpPr>
        <xdr:cNvPr id="2" name="Group 1">
          <a:extLst>
            <a:ext uri="{FF2B5EF4-FFF2-40B4-BE49-F238E27FC236}">
              <a16:creationId xmlns:a16="http://schemas.microsoft.com/office/drawing/2014/main" id="{59F9260D-1B1A-4F07-9B8B-D2E9A3FD71C6}"/>
            </a:ext>
          </a:extLst>
        </xdr:cNvPr>
        <xdr:cNvGrpSpPr/>
      </xdr:nvGrpSpPr>
      <xdr:grpSpPr>
        <a:xfrm>
          <a:off x="4843058" y="475457"/>
          <a:ext cx="3725843" cy="1225603"/>
          <a:chOff x="5832811" y="47625"/>
          <a:chExt cx="3677901" cy="1297781"/>
        </a:xfrm>
      </xdr:grpSpPr>
      <xdr:pic>
        <xdr:nvPicPr>
          <xdr:cNvPr id="3" name="Picture 2">
            <a:extLst>
              <a:ext uri="{FF2B5EF4-FFF2-40B4-BE49-F238E27FC236}">
                <a16:creationId xmlns:a16="http://schemas.microsoft.com/office/drawing/2014/main" id="{44C41690-B897-4291-26F7-F7E9A5F1F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452DC31D-535C-5490-9B7B-DFEEC1370A10}"/>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42716181-5206-4467-BF59-194191C2669B}"/>
            </a:ext>
          </a:extLst>
        </xdr:cNvPr>
        <xdr:cNvSpPr txBox="1"/>
      </xdr:nvSpPr>
      <xdr:spPr>
        <a:xfrm>
          <a:off x="0" y="5170170"/>
          <a:ext cx="9841230"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2024/25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036C6575-F30F-4092-AB11-B67E23215FAF}"/>
            </a:ext>
          </a:extLst>
        </xdr:cNvPr>
        <xdr:cNvSpPr txBox="1"/>
      </xdr:nvSpPr>
      <xdr:spPr>
        <a:xfrm>
          <a:off x="10477500" y="5170170"/>
          <a:ext cx="6819900"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440391</xdr:colOff>
      <xdr:row>2</xdr:row>
      <xdr:rowOff>94457</xdr:rowOff>
    </xdr:from>
    <xdr:to>
      <xdr:col>13</xdr:col>
      <xdr:colOff>483234</xdr:colOff>
      <xdr:row>8</xdr:row>
      <xdr:rowOff>60643</xdr:rowOff>
    </xdr:to>
    <xdr:grpSp>
      <xdr:nvGrpSpPr>
        <xdr:cNvPr id="2" name="Group 1">
          <a:extLst>
            <a:ext uri="{FF2B5EF4-FFF2-40B4-BE49-F238E27FC236}">
              <a16:creationId xmlns:a16="http://schemas.microsoft.com/office/drawing/2014/main" id="{5D2B5A08-BB48-4688-BF3B-7263BFF0871C}"/>
            </a:ext>
          </a:extLst>
        </xdr:cNvPr>
        <xdr:cNvGrpSpPr/>
      </xdr:nvGrpSpPr>
      <xdr:grpSpPr>
        <a:xfrm>
          <a:off x="4839248" y="479267"/>
          <a:ext cx="3725843" cy="1217983"/>
          <a:chOff x="5832811" y="47625"/>
          <a:chExt cx="3677901" cy="1297781"/>
        </a:xfrm>
      </xdr:grpSpPr>
      <xdr:pic>
        <xdr:nvPicPr>
          <xdr:cNvPr id="3" name="Picture 2">
            <a:extLst>
              <a:ext uri="{FF2B5EF4-FFF2-40B4-BE49-F238E27FC236}">
                <a16:creationId xmlns:a16="http://schemas.microsoft.com/office/drawing/2014/main" id="{311BCB4A-6647-5A4A-2A7B-24FEA382B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3F701C97-16CA-3F09-59B8-71D1FE8E9BA4}"/>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1EA31167-FBC9-4596-93CA-E6FB6D5970EC}"/>
            </a:ext>
          </a:extLst>
        </xdr:cNvPr>
        <xdr:cNvSpPr txBox="1"/>
      </xdr:nvSpPr>
      <xdr:spPr>
        <a:xfrm>
          <a:off x="0" y="5170170"/>
          <a:ext cx="9841230"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2024/25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F13A275A-70B7-4B4F-B17B-359781A164C1}"/>
            </a:ext>
          </a:extLst>
        </xdr:cNvPr>
        <xdr:cNvSpPr txBox="1"/>
      </xdr:nvSpPr>
      <xdr:spPr>
        <a:xfrm>
          <a:off x="10668000" y="5170170"/>
          <a:ext cx="6819900"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101142</xdr:colOff>
      <xdr:row>0</xdr:row>
      <xdr:rowOff>66675</xdr:rowOff>
    </xdr:from>
    <xdr:to>
      <xdr:col>14</xdr:col>
      <xdr:colOff>340797</xdr:colOff>
      <xdr:row>7</xdr:row>
      <xdr:rowOff>152400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0792" y="66675"/>
          <a:ext cx="3287655" cy="1419225"/>
        </a:xfrm>
        <a:prstGeom prst="rect">
          <a:avLst/>
        </a:prstGeom>
      </xdr:spPr>
    </xdr:pic>
    <xdr:clientData/>
  </xdr:twoCellAnchor>
  <xdr:twoCellAnchor>
    <xdr:from>
      <xdr:col>11</xdr:col>
      <xdr:colOff>419099</xdr:colOff>
      <xdr:row>3</xdr:row>
      <xdr:rowOff>0</xdr:rowOff>
    </xdr:from>
    <xdr:to>
      <xdr:col>15</xdr:col>
      <xdr:colOff>438150</xdr:colOff>
      <xdr:row>4</xdr:row>
      <xdr:rowOff>104775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210299" y="771525"/>
          <a:ext cx="197167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0" y="5153025"/>
          <a:ext cx="832485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a:t>
          </a:r>
          <a:r>
            <a:rPr lang="en-US" sz="1100" baseline="0">
              <a:solidFill>
                <a:schemeClr val="dk1"/>
              </a:solidFill>
              <a:effectLst/>
              <a:latin typeface="+mn-lt"/>
              <a:ea typeface="+mn-ea"/>
              <a:cs typeface="+mn-cs"/>
            </a:rPr>
            <a:t> prices and marketings above will change slightly during the month of October and the long grain and southern medium grain final MYA prices will be posted on the NASS website on Monday, October 31 at 3:00 PM ET. California's MYA Prices will be announced in late January 2017.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963025" y="5153025"/>
          <a:ext cx="68199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367842</xdr:colOff>
      <xdr:row>0</xdr:row>
      <xdr:rowOff>47625</xdr:rowOff>
    </xdr:from>
    <xdr:to>
      <xdr:col>15</xdr:col>
      <xdr:colOff>279</xdr:colOff>
      <xdr:row>8</xdr:row>
      <xdr:rowOff>132080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1417" y="47625"/>
          <a:ext cx="3287655" cy="1619250"/>
        </a:xfrm>
        <a:prstGeom prst="rect">
          <a:avLst/>
        </a:prstGeom>
      </xdr:spPr>
    </xdr:pic>
    <xdr:clientData/>
  </xdr:twoCellAnchor>
  <xdr:twoCellAnchor>
    <xdr:from>
      <xdr:col>11</xdr:col>
      <xdr:colOff>438149</xdr:colOff>
      <xdr:row>3</xdr:row>
      <xdr:rowOff>142875</xdr:rowOff>
    </xdr:from>
    <xdr:to>
      <xdr:col>15</xdr:col>
      <xdr:colOff>457200</xdr:colOff>
      <xdr:row>5</xdr:row>
      <xdr:rowOff>57150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143749" y="914400"/>
          <a:ext cx="2457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5343525"/>
          <a:ext cx="99822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2015/16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0620375" y="5343525"/>
          <a:ext cx="68865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451186</xdr:colOff>
      <xdr:row>2</xdr:row>
      <xdr:rowOff>107157</xdr:rowOff>
    </xdr:from>
    <xdr:to>
      <xdr:col>13</xdr:col>
      <xdr:colOff>485774</xdr:colOff>
      <xdr:row>8</xdr:row>
      <xdr:rowOff>71438</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4795062" y="486252"/>
          <a:ext cx="3677901" cy="1214437"/>
          <a:chOff x="5832811" y="47625"/>
          <a:chExt cx="3677901" cy="1297781"/>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5343525"/>
          <a:ext cx="972502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0363200" y="5343525"/>
          <a:ext cx="6705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367842</xdr:colOff>
      <xdr:row>0</xdr:row>
      <xdr:rowOff>47625</xdr:rowOff>
    </xdr:from>
    <xdr:to>
      <xdr:col>15</xdr:col>
      <xdr:colOff>278</xdr:colOff>
      <xdr:row>9</xdr:row>
      <xdr:rowOff>152400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4242" y="47625"/>
          <a:ext cx="3287655" cy="1819275"/>
        </a:xfrm>
        <a:prstGeom prst="rect">
          <a:avLst/>
        </a:prstGeom>
      </xdr:spPr>
    </xdr:pic>
    <xdr:clientData/>
  </xdr:twoCellAnchor>
  <xdr:twoCellAnchor>
    <xdr:from>
      <xdr:col>11</xdr:col>
      <xdr:colOff>419099</xdr:colOff>
      <xdr:row>3</xdr:row>
      <xdr:rowOff>171450</xdr:rowOff>
    </xdr:from>
    <xdr:to>
      <xdr:col>15</xdr:col>
      <xdr:colOff>438150</xdr:colOff>
      <xdr:row>5</xdr:row>
      <xdr:rowOff>85725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124699" y="942975"/>
          <a:ext cx="2457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5343525"/>
          <a:ext cx="972502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2016/17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0363200" y="5343525"/>
          <a:ext cx="6705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451186</xdr:colOff>
      <xdr:row>2</xdr:row>
      <xdr:rowOff>107157</xdr:rowOff>
    </xdr:from>
    <xdr:to>
      <xdr:col>13</xdr:col>
      <xdr:colOff>485774</xdr:colOff>
      <xdr:row>8</xdr:row>
      <xdr:rowOff>71438</xdr:rowOff>
    </xdr:to>
    <xdr:grpSp>
      <xdr:nvGrpSpPr>
        <xdr:cNvPr id="2" name="Group 1">
          <a:extLst>
            <a:ext uri="{FF2B5EF4-FFF2-40B4-BE49-F238E27FC236}">
              <a16:creationId xmlns:a16="http://schemas.microsoft.com/office/drawing/2014/main" id="{1417F8D5-48A4-4EBB-958F-82922B75CAC8}"/>
            </a:ext>
          </a:extLst>
        </xdr:cNvPr>
        <xdr:cNvGrpSpPr/>
      </xdr:nvGrpSpPr>
      <xdr:grpSpPr>
        <a:xfrm>
          <a:off x="4795062" y="486252"/>
          <a:ext cx="3677901" cy="1214437"/>
          <a:chOff x="5832811" y="47625"/>
          <a:chExt cx="3677901" cy="1297781"/>
        </a:xfrm>
      </xdr:grpSpPr>
      <xdr:pic>
        <xdr:nvPicPr>
          <xdr:cNvPr id="3" name="Picture 2">
            <a:extLst>
              <a:ext uri="{FF2B5EF4-FFF2-40B4-BE49-F238E27FC236}">
                <a16:creationId xmlns:a16="http://schemas.microsoft.com/office/drawing/2014/main" id="{7E0BDE0E-71CD-4B8A-8A8D-C41609C43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144298F9-7333-4096-8DBF-BE8A5C53EE46}"/>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BFB5E939-B3BF-4EF2-9ED2-1D29FC287857}"/>
            </a:ext>
          </a:extLst>
        </xdr:cNvPr>
        <xdr:cNvSpPr txBox="1"/>
      </xdr:nvSpPr>
      <xdr:spPr>
        <a:xfrm>
          <a:off x="0" y="5153025"/>
          <a:ext cx="9772650" cy="8000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11B56425-7485-49B5-8D1A-6049522516B7}"/>
            </a:ext>
          </a:extLst>
        </xdr:cNvPr>
        <xdr:cNvSpPr txBox="1"/>
      </xdr:nvSpPr>
      <xdr:spPr>
        <a:xfrm>
          <a:off x="10410825" y="5153025"/>
          <a:ext cx="691515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448011</xdr:colOff>
      <xdr:row>2</xdr:row>
      <xdr:rowOff>103982</xdr:rowOff>
    </xdr:from>
    <xdr:to>
      <xdr:col>13</xdr:col>
      <xdr:colOff>488949</xdr:colOff>
      <xdr:row>8</xdr:row>
      <xdr:rowOff>68263</xdr:rowOff>
    </xdr:to>
    <xdr:grpSp>
      <xdr:nvGrpSpPr>
        <xdr:cNvPr id="7" name="Group 6">
          <a:extLst>
            <a:ext uri="{FF2B5EF4-FFF2-40B4-BE49-F238E27FC236}">
              <a16:creationId xmlns:a16="http://schemas.microsoft.com/office/drawing/2014/main" id="{9B942D07-EE17-47DB-A1DE-6012159AA8EC}"/>
            </a:ext>
          </a:extLst>
        </xdr:cNvPr>
        <xdr:cNvGrpSpPr/>
      </xdr:nvGrpSpPr>
      <xdr:grpSpPr>
        <a:xfrm>
          <a:off x="4803794" y="483077"/>
          <a:ext cx="3684250" cy="1214437"/>
          <a:chOff x="5832811" y="47625"/>
          <a:chExt cx="3677901" cy="1297781"/>
        </a:xfrm>
      </xdr:grpSpPr>
      <xdr:pic>
        <xdr:nvPicPr>
          <xdr:cNvPr id="8" name="Picture 7">
            <a:extLst>
              <a:ext uri="{FF2B5EF4-FFF2-40B4-BE49-F238E27FC236}">
                <a16:creationId xmlns:a16="http://schemas.microsoft.com/office/drawing/2014/main" id="{8B70C37B-AD95-4278-8E96-138FEE9A4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9" name="TextBox 8">
            <a:extLst>
              <a:ext uri="{FF2B5EF4-FFF2-40B4-BE49-F238E27FC236}">
                <a16:creationId xmlns:a16="http://schemas.microsoft.com/office/drawing/2014/main" id="{0B1A9648-A4D5-4206-90E4-73910EBB90B7}"/>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10" name="TextBox 9">
          <a:extLst>
            <a:ext uri="{FF2B5EF4-FFF2-40B4-BE49-F238E27FC236}">
              <a16:creationId xmlns:a16="http://schemas.microsoft.com/office/drawing/2014/main" id="{50D9A8C7-DFE7-4BC1-8138-8F380F63E336}"/>
            </a:ext>
          </a:extLst>
        </xdr:cNvPr>
        <xdr:cNvSpPr txBox="1"/>
      </xdr:nvSpPr>
      <xdr:spPr>
        <a:xfrm>
          <a:off x="0" y="5445125"/>
          <a:ext cx="9855200" cy="7683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11" name="TextBox 10">
          <a:extLst>
            <a:ext uri="{FF2B5EF4-FFF2-40B4-BE49-F238E27FC236}">
              <a16:creationId xmlns:a16="http://schemas.microsoft.com/office/drawing/2014/main" id="{64BE45F1-7862-4B7A-8B73-41DAC4B03BBD}"/>
            </a:ext>
          </a:extLst>
        </xdr:cNvPr>
        <xdr:cNvSpPr txBox="1"/>
      </xdr:nvSpPr>
      <xdr:spPr>
        <a:xfrm>
          <a:off x="10534650" y="5445125"/>
          <a:ext cx="6953250" cy="59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7" name="Group 6">
          <a:extLst>
            <a:ext uri="{FF2B5EF4-FFF2-40B4-BE49-F238E27FC236}">
              <a16:creationId xmlns:a16="http://schemas.microsoft.com/office/drawing/2014/main" id="{FB2D185D-5FD7-484D-97B2-54740301FD22}"/>
            </a:ext>
          </a:extLst>
        </xdr:cNvPr>
        <xdr:cNvGrpSpPr/>
      </xdr:nvGrpSpPr>
      <xdr:grpSpPr>
        <a:xfrm>
          <a:off x="4813795" y="479267"/>
          <a:ext cx="3684250" cy="1216342"/>
          <a:chOff x="5832811" y="47625"/>
          <a:chExt cx="3677901" cy="1297781"/>
        </a:xfrm>
      </xdr:grpSpPr>
      <xdr:pic>
        <xdr:nvPicPr>
          <xdr:cNvPr id="8" name="Picture 7">
            <a:extLst>
              <a:ext uri="{FF2B5EF4-FFF2-40B4-BE49-F238E27FC236}">
                <a16:creationId xmlns:a16="http://schemas.microsoft.com/office/drawing/2014/main" id="{62C9D747-C56D-4D61-8241-4EE42D9EB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9" name="TextBox 8">
            <a:extLst>
              <a:ext uri="{FF2B5EF4-FFF2-40B4-BE49-F238E27FC236}">
                <a16:creationId xmlns:a16="http://schemas.microsoft.com/office/drawing/2014/main" id="{95568106-DBF4-4F36-B219-3A76453CC887}"/>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10" name="TextBox 9">
          <a:extLst>
            <a:ext uri="{FF2B5EF4-FFF2-40B4-BE49-F238E27FC236}">
              <a16:creationId xmlns:a16="http://schemas.microsoft.com/office/drawing/2014/main" id="{FEBF9E8C-C3CE-4232-9E77-70CBC4C5B20F}"/>
            </a:ext>
          </a:extLst>
        </xdr:cNvPr>
        <xdr:cNvSpPr txBox="1"/>
      </xdr:nvSpPr>
      <xdr:spPr>
        <a:xfrm>
          <a:off x="0" y="4922520"/>
          <a:ext cx="9831705"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2021/22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11" name="TextBox 10">
          <a:extLst>
            <a:ext uri="{FF2B5EF4-FFF2-40B4-BE49-F238E27FC236}">
              <a16:creationId xmlns:a16="http://schemas.microsoft.com/office/drawing/2014/main" id="{6C62FF4D-7237-4EA3-BC3C-661D7B48AA66}"/>
            </a:ext>
          </a:extLst>
        </xdr:cNvPr>
        <xdr:cNvSpPr txBox="1"/>
      </xdr:nvSpPr>
      <xdr:spPr>
        <a:xfrm>
          <a:off x="10467975" y="4922520"/>
          <a:ext cx="6810375"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2" name="Group 1">
          <a:extLst>
            <a:ext uri="{FF2B5EF4-FFF2-40B4-BE49-F238E27FC236}">
              <a16:creationId xmlns:a16="http://schemas.microsoft.com/office/drawing/2014/main" id="{857C3D83-10C2-444A-B2F7-FCC072BF8E60}"/>
            </a:ext>
          </a:extLst>
        </xdr:cNvPr>
        <xdr:cNvGrpSpPr/>
      </xdr:nvGrpSpPr>
      <xdr:grpSpPr>
        <a:xfrm>
          <a:off x="4846868" y="479267"/>
          <a:ext cx="3723938" cy="1225603"/>
          <a:chOff x="5832811" y="47625"/>
          <a:chExt cx="3677901" cy="1297781"/>
        </a:xfrm>
      </xdr:grpSpPr>
      <xdr:pic>
        <xdr:nvPicPr>
          <xdr:cNvPr id="3" name="Picture 2">
            <a:extLst>
              <a:ext uri="{FF2B5EF4-FFF2-40B4-BE49-F238E27FC236}">
                <a16:creationId xmlns:a16="http://schemas.microsoft.com/office/drawing/2014/main" id="{085C2DFF-A791-2ED5-47EB-F154819546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86EE4780-F3E4-81AA-6856-DEA77545682F}"/>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E7838DCB-CC41-4267-84A2-67ED35D65869}"/>
            </a:ext>
          </a:extLst>
        </xdr:cNvPr>
        <xdr:cNvSpPr txBox="1"/>
      </xdr:nvSpPr>
      <xdr:spPr>
        <a:xfrm>
          <a:off x="0" y="5210175"/>
          <a:ext cx="9852025" cy="7746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2022/23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713725BA-A6B8-4156-ACD4-FF8819BBDDAA}"/>
            </a:ext>
          </a:extLst>
        </xdr:cNvPr>
        <xdr:cNvSpPr txBox="1"/>
      </xdr:nvSpPr>
      <xdr:spPr>
        <a:xfrm>
          <a:off x="10490200" y="5210175"/>
          <a:ext cx="683260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5"/>
  <sheetViews>
    <sheetView workbookViewId="0">
      <selection activeCell="A3" sqref="A3:D15"/>
    </sheetView>
  </sheetViews>
  <sheetFormatPr defaultRowHeight="14.4" x14ac:dyDescent="0.3"/>
  <cols>
    <col min="1" max="1" width="10" bestFit="1" customWidth="1"/>
  </cols>
  <sheetData>
    <row r="2" spans="1:11" ht="15.6" x14ac:dyDescent="0.3">
      <c r="A2" s="121" t="s">
        <v>32</v>
      </c>
      <c r="B2" s="122"/>
      <c r="C2" s="122"/>
      <c r="D2" s="122"/>
      <c r="E2" s="123"/>
    </row>
    <row r="3" spans="1:11" x14ac:dyDescent="0.3">
      <c r="A3" s="61" t="s">
        <v>2</v>
      </c>
      <c r="B3" s="62" t="s">
        <v>33</v>
      </c>
      <c r="C3" s="62" t="s">
        <v>5</v>
      </c>
      <c r="D3" s="62" t="s">
        <v>34</v>
      </c>
      <c r="E3" s="63" t="s">
        <v>35</v>
      </c>
    </row>
    <row r="4" spans="1:11" x14ac:dyDescent="0.3">
      <c r="A4" s="64" t="s">
        <v>7</v>
      </c>
      <c r="B4" s="65">
        <v>7692</v>
      </c>
      <c r="C4" s="65">
        <v>2106</v>
      </c>
      <c r="D4" s="66">
        <f>B4+C4</f>
        <v>9798</v>
      </c>
      <c r="E4" s="67">
        <f t="shared" ref="E4:E15" si="0">(D4/$D$16)*100</f>
        <v>5.6527684026515743</v>
      </c>
      <c r="I4" s="68"/>
      <c r="K4" s="68"/>
    </row>
    <row r="5" spans="1:11" x14ac:dyDescent="0.3">
      <c r="A5" s="64" t="s">
        <v>8</v>
      </c>
      <c r="B5" s="65">
        <v>8490</v>
      </c>
      <c r="C5" s="65">
        <v>1565</v>
      </c>
      <c r="D5" s="66">
        <f t="shared" ref="D5:D15" si="1">B5+C5</f>
        <v>10055</v>
      </c>
      <c r="E5" s="67">
        <f t="shared" si="0"/>
        <v>5.801039629379626</v>
      </c>
      <c r="I5" s="68"/>
      <c r="K5" s="68"/>
    </row>
    <row r="6" spans="1:11" x14ac:dyDescent="0.3">
      <c r="A6" s="64" t="s">
        <v>9</v>
      </c>
      <c r="B6" s="65">
        <v>14328</v>
      </c>
      <c r="C6" s="65">
        <v>3248</v>
      </c>
      <c r="D6" s="66">
        <f t="shared" si="1"/>
        <v>17576</v>
      </c>
      <c r="E6" s="67">
        <f t="shared" si="0"/>
        <v>10.140136501837524</v>
      </c>
      <c r="I6" s="68"/>
      <c r="K6" s="68"/>
    </row>
    <row r="7" spans="1:11" x14ac:dyDescent="0.3">
      <c r="A7" s="64" t="s">
        <v>10</v>
      </c>
      <c r="B7" s="65">
        <v>9509</v>
      </c>
      <c r="C7" s="65">
        <v>4397</v>
      </c>
      <c r="D7" s="66">
        <f t="shared" si="1"/>
        <v>13906</v>
      </c>
      <c r="E7" s="67">
        <f t="shared" si="0"/>
        <v>8.0228003069272074</v>
      </c>
      <c r="I7" s="68"/>
      <c r="K7" s="68"/>
    </row>
    <row r="8" spans="1:11" x14ac:dyDescent="0.3">
      <c r="A8" s="64" t="s">
        <v>11</v>
      </c>
      <c r="B8" s="65">
        <v>13776</v>
      </c>
      <c r="C8" s="65">
        <v>3851</v>
      </c>
      <c r="D8" s="66">
        <f t="shared" si="1"/>
        <v>17627</v>
      </c>
      <c r="E8" s="67">
        <f t="shared" si="0"/>
        <v>10.169559974845816</v>
      </c>
      <c r="I8" s="68"/>
      <c r="K8" s="68"/>
    </row>
    <row r="9" spans="1:11" x14ac:dyDescent="0.3">
      <c r="A9" s="64" t="s">
        <v>12</v>
      </c>
      <c r="B9" s="65">
        <v>11456</v>
      </c>
      <c r="C9" s="65">
        <v>5635</v>
      </c>
      <c r="D9" s="66">
        <f t="shared" si="1"/>
        <v>17091</v>
      </c>
      <c r="E9" s="67">
        <f t="shared" si="0"/>
        <v>9.8603250428371148</v>
      </c>
      <c r="I9" s="68"/>
      <c r="K9" s="68"/>
    </row>
    <row r="10" spans="1:11" x14ac:dyDescent="0.3">
      <c r="A10" s="64" t="s">
        <v>13</v>
      </c>
      <c r="B10" s="65">
        <v>10047</v>
      </c>
      <c r="C10" s="65">
        <v>2409</v>
      </c>
      <c r="D10" s="66">
        <f t="shared" si="1"/>
        <v>12456</v>
      </c>
      <c r="E10" s="67">
        <f t="shared" si="0"/>
        <v>7.1862505841424786</v>
      </c>
      <c r="I10" s="68"/>
      <c r="K10" s="68"/>
    </row>
    <row r="11" spans="1:11" x14ac:dyDescent="0.3">
      <c r="A11" s="64" t="s">
        <v>14</v>
      </c>
      <c r="B11" s="65">
        <v>11772</v>
      </c>
      <c r="C11" s="65">
        <v>2788</v>
      </c>
      <c r="D11" s="66">
        <f t="shared" si="1"/>
        <v>14560</v>
      </c>
      <c r="E11" s="67">
        <f t="shared" si="0"/>
        <v>8.4001130784452869</v>
      </c>
      <c r="I11" s="68"/>
      <c r="K11" s="68"/>
    </row>
    <row r="12" spans="1:11" x14ac:dyDescent="0.3">
      <c r="A12" s="64" t="s">
        <v>15</v>
      </c>
      <c r="B12" s="65">
        <v>12163</v>
      </c>
      <c r="C12" s="65">
        <v>3755</v>
      </c>
      <c r="D12" s="66">
        <f t="shared" si="1"/>
        <v>15918</v>
      </c>
      <c r="E12" s="67">
        <f t="shared" si="0"/>
        <v>9.1835851636464341</v>
      </c>
      <c r="I12" s="68"/>
      <c r="K12" s="68"/>
    </row>
    <row r="13" spans="1:11" x14ac:dyDescent="0.3">
      <c r="A13" s="64" t="s">
        <v>16</v>
      </c>
      <c r="B13" s="65">
        <v>9945</v>
      </c>
      <c r="C13" s="65">
        <v>3200</v>
      </c>
      <c r="D13" s="66">
        <f t="shared" si="1"/>
        <v>13145</v>
      </c>
      <c r="E13" s="67">
        <f t="shared" si="0"/>
        <v>7.5837559351760504</v>
      </c>
      <c r="I13" s="68"/>
      <c r="K13" s="68"/>
    </row>
    <row r="14" spans="1:11" x14ac:dyDescent="0.3">
      <c r="A14" s="64" t="s">
        <v>17</v>
      </c>
      <c r="B14" s="65">
        <v>11417</v>
      </c>
      <c r="C14" s="65">
        <v>3240</v>
      </c>
      <c r="D14" s="66">
        <f t="shared" si="1"/>
        <v>14657</v>
      </c>
      <c r="E14" s="67">
        <f t="shared" si="0"/>
        <v>8.4560753702453688</v>
      </c>
      <c r="I14" s="68"/>
      <c r="K14" s="68"/>
    </row>
    <row r="15" spans="1:11" x14ac:dyDescent="0.3">
      <c r="A15" s="69" t="s">
        <v>19</v>
      </c>
      <c r="B15" s="70">
        <v>12964</v>
      </c>
      <c r="C15" s="70">
        <v>3578</v>
      </c>
      <c r="D15" s="66">
        <f t="shared" si="1"/>
        <v>16542</v>
      </c>
      <c r="E15" s="71">
        <f t="shared" si="0"/>
        <v>9.5435900098655164</v>
      </c>
      <c r="K15" s="68"/>
    </row>
    <row r="16" spans="1:11" x14ac:dyDescent="0.3">
      <c r="A16" s="72" t="s">
        <v>21</v>
      </c>
      <c r="B16" s="73">
        <f>SUM(B4:B15)</f>
        <v>133559</v>
      </c>
      <c r="C16" s="73">
        <f>SUM(C4:C15)</f>
        <v>39772</v>
      </c>
      <c r="D16" s="74">
        <f>SUM(D4:D15)</f>
        <v>173331</v>
      </c>
      <c r="E16" s="71">
        <f>SUM(E4:E15)</f>
        <v>99.999999999999972</v>
      </c>
    </row>
    <row r="17" spans="1:17" ht="15" thickBot="1" x14ac:dyDescent="0.35"/>
    <row r="18" spans="1:17" ht="16.2" thickBot="1" x14ac:dyDescent="0.35">
      <c r="A18" s="124" t="s">
        <v>22</v>
      </c>
      <c r="B18" s="125"/>
      <c r="C18" s="125"/>
      <c r="D18" s="125"/>
      <c r="E18" s="125"/>
      <c r="F18" s="125"/>
      <c r="G18" s="125"/>
      <c r="H18" s="125"/>
      <c r="I18" s="125"/>
      <c r="J18" s="125"/>
      <c r="K18" s="125"/>
      <c r="L18" s="125"/>
      <c r="M18" s="125"/>
      <c r="N18" s="125"/>
      <c r="O18" s="125"/>
      <c r="P18" s="126"/>
    </row>
    <row r="19" spans="1:17" ht="43.8" thickBot="1" x14ac:dyDescent="0.35">
      <c r="A19" s="127"/>
      <c r="B19" s="128"/>
      <c r="C19" s="129"/>
      <c r="D19" s="34">
        <v>42230</v>
      </c>
      <c r="E19" s="35">
        <v>42261</v>
      </c>
      <c r="F19" s="35">
        <v>42291</v>
      </c>
      <c r="G19" s="35">
        <v>42322</v>
      </c>
      <c r="H19" s="35">
        <v>42352</v>
      </c>
      <c r="I19" s="35">
        <v>42019</v>
      </c>
      <c r="J19" s="35">
        <v>42050</v>
      </c>
      <c r="K19" s="35">
        <v>42078</v>
      </c>
      <c r="L19" s="35">
        <v>42109</v>
      </c>
      <c r="M19" s="35">
        <v>42139</v>
      </c>
      <c r="N19" s="35">
        <v>42170</v>
      </c>
      <c r="O19" s="35">
        <v>42200</v>
      </c>
      <c r="P19" s="75" t="s">
        <v>36</v>
      </c>
      <c r="Q19" s="76" t="s">
        <v>37</v>
      </c>
    </row>
    <row r="20" spans="1:17" ht="15" thickBot="1" x14ac:dyDescent="0.35">
      <c r="A20" s="130" t="s">
        <v>38</v>
      </c>
      <c r="B20" s="131"/>
      <c r="C20" s="132"/>
      <c r="D20" s="77">
        <f>$E4</f>
        <v>5.6527684026515743</v>
      </c>
      <c r="E20" s="77">
        <f>$E5</f>
        <v>5.801039629379626</v>
      </c>
      <c r="F20" s="77">
        <f>E6</f>
        <v>10.140136501837524</v>
      </c>
      <c r="G20" s="77">
        <f>E7</f>
        <v>8.0228003069272074</v>
      </c>
      <c r="H20" s="77">
        <f>E8</f>
        <v>10.169559974845816</v>
      </c>
      <c r="I20" s="77">
        <f>E9</f>
        <v>9.8603250428371148</v>
      </c>
      <c r="J20" s="77">
        <f>E10</f>
        <v>7.1862505841424786</v>
      </c>
      <c r="K20" s="77">
        <f>E11</f>
        <v>8.4001130784452869</v>
      </c>
      <c r="L20" s="77">
        <f>E12</f>
        <v>9.1835851636464341</v>
      </c>
      <c r="M20" s="77">
        <f>E13</f>
        <v>7.5837559351760504</v>
      </c>
      <c r="N20" s="77">
        <f>E14</f>
        <v>8.4560753702453688</v>
      </c>
      <c r="O20" s="77">
        <f>E15</f>
        <v>9.5435900098655164</v>
      </c>
      <c r="P20" s="78"/>
      <c r="Q20" s="79"/>
    </row>
    <row r="21" spans="1:17" ht="15" thickBot="1" x14ac:dyDescent="0.35">
      <c r="A21" s="133" t="s">
        <v>31</v>
      </c>
      <c r="B21" s="134"/>
      <c r="C21" s="135"/>
      <c r="D21" s="56">
        <v>21.1</v>
      </c>
      <c r="E21" s="56">
        <v>20.7</v>
      </c>
      <c r="F21" s="56">
        <v>21.6</v>
      </c>
      <c r="G21" s="56">
        <v>22.5</v>
      </c>
      <c r="H21" s="56">
        <v>21.3</v>
      </c>
      <c r="I21" s="56">
        <v>23.2</v>
      </c>
      <c r="J21" s="56">
        <v>21.1</v>
      </c>
      <c r="K21" s="56">
        <v>21.1</v>
      </c>
      <c r="L21" s="56">
        <v>20.8</v>
      </c>
      <c r="M21" s="56">
        <v>21.4</v>
      </c>
      <c r="N21" s="56">
        <v>21</v>
      </c>
      <c r="O21" s="80">
        <v>21.3</v>
      </c>
      <c r="P21" s="81">
        <f>(D$20*D21+E$20*E21+F$20*F21+G$20*G21+H$20*H21+I$20*I21+J$20*J21+K$20*K21+L$20*L21+M$20*M21+N$20*N21+O$20*O21)/100</f>
        <v>21.473053291101991</v>
      </c>
      <c r="Q21" s="82">
        <v>21.6</v>
      </c>
    </row>
    <row r="22" spans="1:17" ht="15" thickBot="1" x14ac:dyDescent="0.35">
      <c r="A22" s="133" t="s">
        <v>26</v>
      </c>
      <c r="B22" s="134"/>
      <c r="C22" s="135"/>
      <c r="D22" s="56">
        <v>15.6</v>
      </c>
      <c r="E22" s="56">
        <v>15.3</v>
      </c>
      <c r="F22" s="56">
        <v>14.8</v>
      </c>
      <c r="G22" s="56">
        <v>14.9</v>
      </c>
      <c r="H22" s="56">
        <v>15</v>
      </c>
      <c r="I22" s="56">
        <v>14.9</v>
      </c>
      <c r="J22" s="56">
        <v>14.4</v>
      </c>
      <c r="K22" s="56">
        <v>14.7</v>
      </c>
      <c r="L22" s="56">
        <v>14.3</v>
      </c>
      <c r="M22" s="56">
        <v>13.8</v>
      </c>
      <c r="N22" s="56">
        <v>13.3</v>
      </c>
      <c r="O22" s="80">
        <v>12.9</v>
      </c>
      <c r="P22" s="81">
        <f>(D$20*D22+E$20*E22+F$20*F22+G$20*G22+H$20*H22+I$20*I22+J$20*J22+K$20*K22+L$20*L22+M$20*M22+N$20*N22+O$20*O22)/100</f>
        <v>14.445379649341433</v>
      </c>
      <c r="Q22" s="82">
        <v>14.4</v>
      </c>
    </row>
    <row r="23" spans="1:17" ht="15" thickBot="1" x14ac:dyDescent="0.35">
      <c r="A23" s="117" t="s">
        <v>28</v>
      </c>
      <c r="B23" s="118"/>
      <c r="C23" s="119"/>
      <c r="D23" s="56">
        <v>14.3</v>
      </c>
      <c r="E23" s="56">
        <v>13.6</v>
      </c>
      <c r="F23" s="56">
        <v>12.9</v>
      </c>
      <c r="G23" s="56">
        <v>12.5</v>
      </c>
      <c r="H23" s="56">
        <v>12.5</v>
      </c>
      <c r="I23" s="56">
        <v>12.5</v>
      </c>
      <c r="J23" s="56">
        <v>11.8</v>
      </c>
      <c r="K23" s="56">
        <v>11.4</v>
      </c>
      <c r="L23" s="56">
        <v>11.1</v>
      </c>
      <c r="M23" s="56">
        <v>10.9</v>
      </c>
      <c r="N23" s="56">
        <v>10.4</v>
      </c>
      <c r="O23" s="80">
        <v>9.9499999999999993</v>
      </c>
      <c r="P23" s="81">
        <f>(D$20*D23+E$20*E23+F$20*F23+G$20*G23+H$20*H23+I$20*I23+J$20*J23+K$20*K23+L$20*L23+M$20*M23+N$20*N23+O$20*O23)/100</f>
        <v>11.892567399945767</v>
      </c>
      <c r="Q23" s="82">
        <v>11.9</v>
      </c>
    </row>
    <row r="25" spans="1:17" x14ac:dyDescent="0.3">
      <c r="A25" s="120"/>
      <c r="B25" s="120"/>
      <c r="C25" s="120"/>
      <c r="D25" s="120"/>
      <c r="E25" s="120"/>
      <c r="F25" s="120"/>
      <c r="G25" s="120"/>
      <c r="H25" s="120"/>
      <c r="I25" s="120"/>
      <c r="J25" s="120"/>
      <c r="K25" s="120"/>
      <c r="L25" s="120"/>
      <c r="M25" s="120"/>
      <c r="N25" s="120"/>
      <c r="O25" s="120"/>
      <c r="P25" s="120"/>
    </row>
  </sheetData>
  <mergeCells count="8">
    <mergeCell ref="A23:C23"/>
    <mergeCell ref="A25:P25"/>
    <mergeCell ref="A2:E2"/>
    <mergeCell ref="A18:P18"/>
    <mergeCell ref="A19:C19"/>
    <mergeCell ref="A20:C20"/>
    <mergeCell ref="A21:C21"/>
    <mergeCell ref="A22:C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3C70-BCDB-47EF-849B-B6C911856E0D}">
  <dimension ref="A2:AG34"/>
  <sheetViews>
    <sheetView zoomScale="85" zoomScaleNormal="85" workbookViewId="0">
      <selection activeCell="Y6" sqref="Y6"/>
    </sheetView>
  </sheetViews>
  <sheetFormatPr defaultRowHeight="14.4" x14ac:dyDescent="0.3"/>
  <cols>
    <col min="1" max="1" width="10.5546875" bestFit="1" customWidth="1"/>
    <col min="18" max="18" width="10.5546875" bestFit="1" customWidth="1"/>
  </cols>
  <sheetData>
    <row r="2" spans="1:22" ht="15.6" x14ac:dyDescent="0.3">
      <c r="A2" s="136" t="s">
        <v>62</v>
      </c>
      <c r="B2" s="137"/>
      <c r="C2" s="137"/>
      <c r="D2" s="137"/>
      <c r="E2" s="138"/>
      <c r="F2" s="1"/>
      <c r="G2" s="1"/>
      <c r="H2" s="1"/>
      <c r="I2" s="1"/>
      <c r="J2" s="1"/>
      <c r="K2" s="1"/>
      <c r="L2" s="1"/>
      <c r="M2" s="1"/>
      <c r="N2" s="1"/>
      <c r="O2" s="1"/>
      <c r="P2" s="1"/>
      <c r="R2" s="139" t="s">
        <v>63</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3991</v>
      </c>
      <c r="C4" s="109">
        <f>(B4/$B$16)*100</f>
        <v>3.4558899934190022</v>
      </c>
      <c r="D4" s="14">
        <v>646</v>
      </c>
      <c r="E4" s="11">
        <f>(D4/$D$16)*100</f>
        <v>2.1804435143618996</v>
      </c>
      <c r="F4" s="1"/>
      <c r="G4" s="1"/>
      <c r="H4" s="1"/>
      <c r="I4" s="12"/>
      <c r="J4" s="1"/>
      <c r="K4" s="12"/>
      <c r="L4" s="1"/>
      <c r="M4" s="1"/>
      <c r="N4" s="1"/>
      <c r="O4" s="1"/>
      <c r="P4" s="1"/>
      <c r="R4" s="8" t="s">
        <v>7</v>
      </c>
      <c r="S4" s="14">
        <v>3991</v>
      </c>
      <c r="T4" s="13">
        <f>(S4/$S$16)*100</f>
        <v>3.4558899934190022</v>
      </c>
      <c r="U4" s="14">
        <v>646</v>
      </c>
      <c r="V4" s="11">
        <f>(U4/$U$16)*100</f>
        <v>2.1804435143618996</v>
      </c>
    </row>
    <row r="5" spans="1:22" x14ac:dyDescent="0.3">
      <c r="A5" s="8" t="s">
        <v>8</v>
      </c>
      <c r="B5" s="14">
        <v>9501</v>
      </c>
      <c r="C5" s="108">
        <f t="shared" ref="C5:C15" si="0">(B5/$B$16)*100</f>
        <v>8.2271137127221081</v>
      </c>
      <c r="D5" s="14">
        <v>1051</v>
      </c>
      <c r="E5" s="11">
        <f t="shared" ref="E5:E15" si="1">(D5/$D$16)*100</f>
        <v>3.5474398352853811</v>
      </c>
      <c r="F5" s="1"/>
      <c r="G5" s="1"/>
      <c r="H5" s="1"/>
      <c r="I5" s="12"/>
      <c r="J5" s="1"/>
      <c r="K5" s="12"/>
      <c r="L5" s="1"/>
      <c r="M5" s="1"/>
      <c r="N5" s="1"/>
      <c r="O5" s="1"/>
      <c r="P5" s="1"/>
      <c r="R5" s="8" t="s">
        <v>8</v>
      </c>
      <c r="S5" s="14">
        <v>9501</v>
      </c>
      <c r="T5" s="15">
        <f t="shared" ref="T5:T15" si="2">(S5/$S$16)*100</f>
        <v>8.2271137127221081</v>
      </c>
      <c r="U5" s="14">
        <v>1051</v>
      </c>
      <c r="V5" s="11">
        <f t="shared" ref="V5:V15" si="3">(U5/$U$16)*100</f>
        <v>3.5474398352853811</v>
      </c>
    </row>
    <row r="6" spans="1:22" x14ac:dyDescent="0.3">
      <c r="A6" s="8" t="s">
        <v>9</v>
      </c>
      <c r="B6" s="14">
        <v>12012</v>
      </c>
      <c r="C6" s="108">
        <f t="shared" si="0"/>
        <v>10.401440892244814</v>
      </c>
      <c r="D6" s="14">
        <v>3224</v>
      </c>
      <c r="E6" s="11">
        <f t="shared" si="1"/>
        <v>10.881965774462483</v>
      </c>
      <c r="F6" s="1"/>
      <c r="G6" s="1"/>
      <c r="H6" s="1"/>
      <c r="I6" s="12"/>
      <c r="J6" s="1"/>
      <c r="K6" s="12"/>
      <c r="L6" s="1"/>
      <c r="M6" s="1"/>
      <c r="N6" s="1"/>
      <c r="O6" s="1"/>
      <c r="P6" s="1"/>
      <c r="R6" s="8" t="s">
        <v>9</v>
      </c>
      <c r="S6" s="14">
        <v>12012</v>
      </c>
      <c r="T6" s="15">
        <f t="shared" si="2"/>
        <v>10.401440892244814</v>
      </c>
      <c r="U6" s="14">
        <v>3224</v>
      </c>
      <c r="V6" s="11">
        <f t="shared" si="3"/>
        <v>10.881965774462483</v>
      </c>
    </row>
    <row r="7" spans="1:22" x14ac:dyDescent="0.3">
      <c r="A7" s="8" t="s">
        <v>10</v>
      </c>
      <c r="B7" s="14">
        <v>12722</v>
      </c>
      <c r="C7" s="108">
        <f t="shared" si="0"/>
        <v>11.016244674586956</v>
      </c>
      <c r="D7" s="14">
        <v>2669</v>
      </c>
      <c r="E7" s="11">
        <f t="shared" si="1"/>
        <v>9.0086745198636375</v>
      </c>
      <c r="F7" s="1"/>
      <c r="G7" s="1"/>
      <c r="H7" s="1"/>
      <c r="I7" s="12"/>
      <c r="J7" s="1"/>
      <c r="K7" s="12"/>
      <c r="L7" s="1"/>
      <c r="M7" s="1"/>
      <c r="N7" s="1"/>
      <c r="O7" s="1"/>
      <c r="P7" s="1"/>
      <c r="R7" s="8" t="s">
        <v>10</v>
      </c>
      <c r="S7" s="14">
        <v>12722</v>
      </c>
      <c r="T7" s="15">
        <f t="shared" si="2"/>
        <v>11.016244674586956</v>
      </c>
      <c r="U7" s="14">
        <v>2669</v>
      </c>
      <c r="V7" s="11">
        <f t="shared" si="3"/>
        <v>9.0086745198636375</v>
      </c>
    </row>
    <row r="8" spans="1:22" x14ac:dyDescent="0.3">
      <c r="A8" s="8" t="s">
        <v>11</v>
      </c>
      <c r="B8" s="14">
        <v>9868</v>
      </c>
      <c r="C8" s="108">
        <f t="shared" si="0"/>
        <v>8.5449066537355822</v>
      </c>
      <c r="D8" s="14">
        <v>2236</v>
      </c>
      <c r="E8" s="11">
        <f t="shared" si="1"/>
        <v>7.5471698113207548</v>
      </c>
      <c r="F8" s="1"/>
      <c r="G8" s="1"/>
      <c r="H8" s="1"/>
      <c r="I8" s="12"/>
      <c r="J8" s="1"/>
      <c r="K8" s="12"/>
      <c r="L8" s="1"/>
      <c r="M8" s="1"/>
      <c r="N8" s="1"/>
      <c r="O8" s="1"/>
      <c r="P8" s="1"/>
      <c r="R8" s="8" t="s">
        <v>11</v>
      </c>
      <c r="S8" s="14">
        <v>9868</v>
      </c>
      <c r="T8" s="15">
        <f t="shared" si="2"/>
        <v>8.5449066537355822</v>
      </c>
      <c r="U8" s="14">
        <v>2236</v>
      </c>
      <c r="V8" s="11">
        <f t="shared" si="3"/>
        <v>7.5471698113207548</v>
      </c>
    </row>
    <row r="9" spans="1:22" x14ac:dyDescent="0.3">
      <c r="A9" s="8" t="s">
        <v>12</v>
      </c>
      <c r="B9" s="102">
        <v>13829</v>
      </c>
      <c r="C9" s="108">
        <f t="shared" si="0"/>
        <v>11.974819022548578</v>
      </c>
      <c r="D9" s="14">
        <v>5533</v>
      </c>
      <c r="E9" s="11">
        <f t="shared" si="1"/>
        <v>18.675532453505248</v>
      </c>
      <c r="F9" s="1"/>
      <c r="G9" s="1"/>
      <c r="H9" s="1"/>
      <c r="I9" s="12"/>
      <c r="J9" s="1"/>
      <c r="K9" s="12"/>
      <c r="L9" s="1"/>
      <c r="M9" s="1"/>
      <c r="N9" s="1"/>
      <c r="O9" s="1"/>
      <c r="P9" s="1"/>
      <c r="R9" s="8" t="s">
        <v>12</v>
      </c>
      <c r="S9" s="102">
        <v>13829</v>
      </c>
      <c r="T9" s="15">
        <f t="shared" si="2"/>
        <v>11.974819022548578</v>
      </c>
      <c r="U9" s="14">
        <v>5533</v>
      </c>
      <c r="V9" s="11">
        <f t="shared" si="3"/>
        <v>18.675532453505248</v>
      </c>
    </row>
    <row r="10" spans="1:22" x14ac:dyDescent="0.3">
      <c r="A10" s="8" t="s">
        <v>13</v>
      </c>
      <c r="B10" s="14">
        <v>14297</v>
      </c>
      <c r="C10" s="108">
        <f t="shared" si="0"/>
        <v>12.380069966402273</v>
      </c>
      <c r="D10" s="14">
        <v>3374</v>
      </c>
      <c r="E10" s="11">
        <f t="shared" si="1"/>
        <v>11.388260708137848</v>
      </c>
      <c r="F10" s="1"/>
      <c r="G10" s="1"/>
      <c r="H10" s="1"/>
      <c r="I10" s="12"/>
      <c r="J10" s="1"/>
      <c r="K10" s="12"/>
      <c r="L10" s="1"/>
      <c r="M10" s="1"/>
      <c r="N10" s="1"/>
      <c r="O10" s="1"/>
      <c r="P10" s="1"/>
      <c r="R10" s="8" t="s">
        <v>13</v>
      </c>
      <c r="S10" s="14">
        <v>14297</v>
      </c>
      <c r="T10" s="15">
        <f t="shared" si="2"/>
        <v>12.380069966402273</v>
      </c>
      <c r="U10" s="14">
        <v>3374</v>
      </c>
      <c r="V10" s="11">
        <f t="shared" si="3"/>
        <v>11.388260708137848</v>
      </c>
    </row>
    <row r="11" spans="1:22" x14ac:dyDescent="0.3">
      <c r="A11" s="8" t="s">
        <v>14</v>
      </c>
      <c r="B11" s="103">
        <v>12991</v>
      </c>
      <c r="C11" s="108">
        <f t="shared" si="0"/>
        <v>11.24917737522081</v>
      </c>
      <c r="D11" s="104">
        <v>3082</v>
      </c>
      <c r="E11" s="11">
        <f t="shared" si="1"/>
        <v>10.402673237249806</v>
      </c>
      <c r="F11" s="1"/>
      <c r="G11" s="1"/>
      <c r="H11" s="1"/>
      <c r="I11" s="12"/>
      <c r="J11" s="1"/>
      <c r="K11" s="12"/>
      <c r="L11" s="1"/>
      <c r="M11" s="1"/>
      <c r="N11" s="1"/>
      <c r="O11" s="1"/>
      <c r="P11" s="1"/>
      <c r="R11" s="8" t="s">
        <v>14</v>
      </c>
      <c r="S11" s="103">
        <v>12991</v>
      </c>
      <c r="T11" s="15">
        <f>(S11/$S$16)*100</f>
        <v>11.24917737522081</v>
      </c>
      <c r="U11" s="104">
        <v>3082</v>
      </c>
      <c r="V11" s="11">
        <f t="shared" si="3"/>
        <v>10.402673237249806</v>
      </c>
    </row>
    <row r="12" spans="1:22" x14ac:dyDescent="0.3">
      <c r="A12" s="8" t="s">
        <v>15</v>
      </c>
      <c r="B12" s="104">
        <v>10472</v>
      </c>
      <c r="C12" s="108">
        <f t="shared" si="0"/>
        <v>9.0679228291365046</v>
      </c>
      <c r="D12" s="20">
        <v>2438</v>
      </c>
      <c r="E12" s="11">
        <f t="shared" si="1"/>
        <v>8.2289803220035775</v>
      </c>
      <c r="F12" s="1"/>
      <c r="G12" s="1"/>
      <c r="H12" s="1"/>
      <c r="I12" s="12"/>
      <c r="J12" s="1"/>
      <c r="K12" s="12"/>
      <c r="M12" s="1"/>
      <c r="N12" s="1"/>
      <c r="O12" s="1"/>
      <c r="P12" s="1"/>
      <c r="R12" s="8" t="s">
        <v>15</v>
      </c>
      <c r="S12" s="104">
        <v>10472</v>
      </c>
      <c r="T12" s="15">
        <f t="shared" si="2"/>
        <v>9.0679228291365046</v>
      </c>
      <c r="U12" s="20">
        <v>2438</v>
      </c>
      <c r="V12" s="11">
        <f t="shared" si="3"/>
        <v>8.2289803220035775</v>
      </c>
    </row>
    <row r="13" spans="1:22" x14ac:dyDescent="0.3">
      <c r="A13" s="8" t="s">
        <v>16</v>
      </c>
      <c r="B13" s="19">
        <v>5284</v>
      </c>
      <c r="C13" s="108">
        <f t="shared" si="0"/>
        <v>4.5755256139378613</v>
      </c>
      <c r="D13" s="19">
        <v>1933</v>
      </c>
      <c r="E13" s="11">
        <f t="shared" si="1"/>
        <v>6.5244540452965198</v>
      </c>
      <c r="F13" s="1"/>
      <c r="G13" s="1"/>
      <c r="H13" s="1"/>
      <c r="I13" s="12"/>
      <c r="J13" s="1"/>
      <c r="K13" s="12"/>
      <c r="L13" s="1"/>
      <c r="M13" s="1"/>
      <c r="N13" s="1"/>
      <c r="O13" s="1"/>
      <c r="P13" s="1"/>
      <c r="R13" s="8" t="s">
        <v>16</v>
      </c>
      <c r="S13" s="19">
        <v>5284</v>
      </c>
      <c r="T13" s="15">
        <f t="shared" si="2"/>
        <v>4.5755256139378613</v>
      </c>
      <c r="U13" s="19">
        <v>1933</v>
      </c>
      <c r="V13" s="11">
        <f t="shared" si="3"/>
        <v>6.5244540452965198</v>
      </c>
    </row>
    <row r="14" spans="1:22" x14ac:dyDescent="0.3">
      <c r="A14" s="8" t="s">
        <v>17</v>
      </c>
      <c r="B14" s="19">
        <v>5140</v>
      </c>
      <c r="C14" s="108">
        <f t="shared" si="0"/>
        <v>4.4508330158290326</v>
      </c>
      <c r="D14" s="19">
        <v>1739</v>
      </c>
      <c r="E14" s="11">
        <f t="shared" si="1"/>
        <v>5.8696459310763833</v>
      </c>
      <c r="F14" s="1"/>
      <c r="G14" s="21" t="s">
        <v>18</v>
      </c>
      <c r="H14" s="22"/>
      <c r="I14" s="12"/>
      <c r="J14" s="1"/>
      <c r="K14" s="12"/>
      <c r="L14" s="1"/>
      <c r="M14" s="1"/>
      <c r="N14" s="1"/>
      <c r="O14" s="1"/>
      <c r="P14" s="1"/>
      <c r="R14" s="8" t="s">
        <v>17</v>
      </c>
      <c r="S14" s="19">
        <v>5140</v>
      </c>
      <c r="T14" s="15">
        <f t="shared" si="2"/>
        <v>4.4508330158290326</v>
      </c>
      <c r="U14" s="19">
        <v>1739</v>
      </c>
      <c r="V14" s="11">
        <f t="shared" si="3"/>
        <v>5.8696459310763833</v>
      </c>
    </row>
    <row r="15" spans="1:22" x14ac:dyDescent="0.3">
      <c r="A15" s="23" t="s">
        <v>19</v>
      </c>
      <c r="B15" s="24">
        <v>5377</v>
      </c>
      <c r="C15" s="105">
        <f t="shared" si="0"/>
        <v>4.65605625021648</v>
      </c>
      <c r="D15" s="24">
        <v>1702</v>
      </c>
      <c r="E15" s="25">
        <f t="shared" si="1"/>
        <v>5.7447598474364598</v>
      </c>
      <c r="F15" s="1"/>
      <c r="G15" s="1" t="s">
        <v>20</v>
      </c>
      <c r="H15" s="1"/>
      <c r="I15" s="1"/>
      <c r="J15" s="1"/>
      <c r="K15" s="12"/>
      <c r="L15" s="1"/>
      <c r="M15" s="1"/>
      <c r="N15" s="1"/>
      <c r="O15" s="1"/>
      <c r="P15" s="1"/>
      <c r="R15" s="23" t="s">
        <v>19</v>
      </c>
      <c r="S15" s="24">
        <v>5377</v>
      </c>
      <c r="T15" s="110">
        <f t="shared" si="2"/>
        <v>4.65605625021648</v>
      </c>
      <c r="U15" s="24">
        <v>1702</v>
      </c>
      <c r="V15" s="11">
        <f t="shared" si="3"/>
        <v>5.7447598474364598</v>
      </c>
    </row>
    <row r="16" spans="1:22" x14ac:dyDescent="0.3">
      <c r="A16" s="28" t="s">
        <v>21</v>
      </c>
      <c r="B16" s="29">
        <f>SUM(B4:B15)</f>
        <v>115484</v>
      </c>
      <c r="C16" s="30">
        <f>SUM(C4:C15)</f>
        <v>100</v>
      </c>
      <c r="D16" s="29">
        <f>SUM(D4:D15)</f>
        <v>29627</v>
      </c>
      <c r="E16" s="31">
        <f>SUM(E4:E15)</f>
        <v>100</v>
      </c>
      <c r="F16" s="1"/>
      <c r="G16" s="1"/>
      <c r="H16" s="1"/>
      <c r="I16" s="1"/>
      <c r="J16" s="1"/>
      <c r="K16" s="1"/>
      <c r="L16" s="1"/>
      <c r="M16" s="1"/>
      <c r="N16" s="1"/>
      <c r="O16" s="1"/>
      <c r="P16" s="1"/>
      <c r="R16" s="28" t="s">
        <v>21</v>
      </c>
      <c r="S16" s="29">
        <f>SUM(S4:S15)</f>
        <v>115484</v>
      </c>
      <c r="T16" s="30">
        <f>SUM(T4:T15)</f>
        <v>100</v>
      </c>
      <c r="U16" s="32">
        <f>SUM(U4:U15)</f>
        <v>29627</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63" customHeight="1" thickBot="1" x14ac:dyDescent="0.35">
      <c r="A19" s="145"/>
      <c r="B19" s="146"/>
      <c r="C19" s="147"/>
      <c r="D19" s="98">
        <v>45154</v>
      </c>
      <c r="E19" s="99">
        <v>45185</v>
      </c>
      <c r="F19" s="99">
        <v>45215</v>
      </c>
      <c r="G19" s="99">
        <v>45246</v>
      </c>
      <c r="H19" s="99">
        <v>45276</v>
      </c>
      <c r="I19" s="99">
        <v>45308</v>
      </c>
      <c r="J19" s="99">
        <v>45339</v>
      </c>
      <c r="K19" s="99">
        <v>45368</v>
      </c>
      <c r="L19" s="99">
        <v>45399</v>
      </c>
      <c r="M19" s="99">
        <v>45429</v>
      </c>
      <c r="N19" s="99">
        <v>45460</v>
      </c>
      <c r="O19" s="99">
        <v>45490</v>
      </c>
      <c r="P19" s="36" t="s">
        <v>64</v>
      </c>
      <c r="R19" s="148"/>
      <c r="S19" s="149"/>
      <c r="T19" s="150"/>
      <c r="U19" s="100">
        <f>D19</f>
        <v>45154</v>
      </c>
      <c r="V19" s="100">
        <f t="shared" ref="V19:AF19" si="4">E19</f>
        <v>45185</v>
      </c>
      <c r="W19" s="100">
        <f t="shared" si="4"/>
        <v>45215</v>
      </c>
      <c r="X19" s="100">
        <f t="shared" si="4"/>
        <v>45246</v>
      </c>
      <c r="Y19" s="100">
        <f t="shared" si="4"/>
        <v>45276</v>
      </c>
      <c r="Z19" s="100">
        <f t="shared" si="4"/>
        <v>45308</v>
      </c>
      <c r="AA19" s="100">
        <f t="shared" si="4"/>
        <v>45339</v>
      </c>
      <c r="AB19" s="100">
        <f t="shared" si="4"/>
        <v>45368</v>
      </c>
      <c r="AC19" s="100">
        <f t="shared" si="4"/>
        <v>45399</v>
      </c>
      <c r="AD19" s="100">
        <f t="shared" si="4"/>
        <v>45429</v>
      </c>
      <c r="AE19" s="100">
        <f t="shared" si="4"/>
        <v>45460</v>
      </c>
      <c r="AF19" s="100">
        <f t="shared" si="4"/>
        <v>45490</v>
      </c>
      <c r="AG19" s="39" t="s">
        <v>64</v>
      </c>
    </row>
    <row r="20" spans="1:33" ht="15" thickBot="1" x14ac:dyDescent="0.35">
      <c r="A20" s="130" t="s">
        <v>25</v>
      </c>
      <c r="B20" s="131"/>
      <c r="C20" s="132"/>
      <c r="D20" s="40">
        <f>$E4</f>
        <v>2.1804435143618996</v>
      </c>
      <c r="E20" s="40">
        <f>$E5</f>
        <v>3.5474398352853811</v>
      </c>
      <c r="F20" s="40">
        <f>E6</f>
        <v>10.881965774462483</v>
      </c>
      <c r="G20" s="40">
        <f>E7</f>
        <v>9.0086745198636375</v>
      </c>
      <c r="H20" s="41">
        <f>E8</f>
        <v>7.5471698113207548</v>
      </c>
      <c r="I20" s="40">
        <f>E9</f>
        <v>18.675532453505248</v>
      </c>
      <c r="J20" s="40">
        <f>E10</f>
        <v>11.388260708137848</v>
      </c>
      <c r="K20" s="40">
        <f>E11</f>
        <v>10.402673237249806</v>
      </c>
      <c r="L20" s="40">
        <f>E12</f>
        <v>8.2289803220035775</v>
      </c>
      <c r="M20" s="40">
        <f>E13</f>
        <v>6.5244540452965198</v>
      </c>
      <c r="N20" s="40">
        <f>E14</f>
        <v>5.8696459310763833</v>
      </c>
      <c r="O20" s="40">
        <f>E15</f>
        <v>5.7447598474364598</v>
      </c>
      <c r="P20" s="42"/>
      <c r="R20" s="130" t="s">
        <v>25</v>
      </c>
      <c r="S20" s="131"/>
      <c r="T20" s="132"/>
      <c r="U20" s="40">
        <f>V4</f>
        <v>2.1804435143618996</v>
      </c>
      <c r="V20" s="40">
        <f>V5</f>
        <v>3.5474398352853811</v>
      </c>
      <c r="W20" s="40">
        <f>V6</f>
        <v>10.881965774462483</v>
      </c>
      <c r="X20" s="40">
        <f>V7</f>
        <v>9.0086745198636375</v>
      </c>
      <c r="Y20" s="40">
        <f>V8</f>
        <v>7.5471698113207548</v>
      </c>
      <c r="Z20" s="40">
        <f>V9</f>
        <v>18.675532453505248</v>
      </c>
      <c r="AA20" s="40">
        <f>V10</f>
        <v>11.388260708137848</v>
      </c>
      <c r="AB20" s="40">
        <f>V11</f>
        <v>10.402673237249806</v>
      </c>
      <c r="AC20" s="40">
        <f>V12</f>
        <v>8.2289803220035775</v>
      </c>
      <c r="AD20" s="40">
        <f>V13</f>
        <v>6.5244540452965198</v>
      </c>
      <c r="AE20" s="40">
        <f>V14</f>
        <v>5.8696459310763833</v>
      </c>
      <c r="AF20" s="40">
        <f>V15</f>
        <v>5.7447598474364598</v>
      </c>
      <c r="AG20" s="42"/>
    </row>
    <row r="21" spans="1:33" ht="15" thickBot="1" x14ac:dyDescent="0.35">
      <c r="A21" s="151" t="s">
        <v>26</v>
      </c>
      <c r="B21" s="152"/>
      <c r="C21" s="153"/>
      <c r="D21" s="43">
        <v>21.2</v>
      </c>
      <c r="E21" s="45">
        <v>18.3</v>
      </c>
      <c r="F21" s="45">
        <v>18.899999999999999</v>
      </c>
      <c r="G21" s="45">
        <v>16.7</v>
      </c>
      <c r="H21" s="45">
        <v>17.2</v>
      </c>
      <c r="I21" s="45">
        <v>18.2</v>
      </c>
      <c r="J21" s="45">
        <v>18.2</v>
      </c>
      <c r="K21" s="46">
        <v>17.2</v>
      </c>
      <c r="L21" s="47">
        <v>17.3</v>
      </c>
      <c r="M21" s="47">
        <v>15.8</v>
      </c>
      <c r="N21" s="47">
        <v>14.9</v>
      </c>
      <c r="O21" s="48">
        <v>14.6</v>
      </c>
      <c r="P21" s="49">
        <f>(D$20*D21+E$20*E21+F$20*F21+G$20*G21+H$20*H21+I$20*I21+J$20*J21+K$20*K21+L$20*L21+M$20*M21+N$20*N21+O$20*O21)/100</f>
        <v>17.399348567185339</v>
      </c>
      <c r="R21" s="151" t="s">
        <v>26</v>
      </c>
      <c r="S21" s="152"/>
      <c r="T21" s="153"/>
      <c r="U21" s="43">
        <v>21.2</v>
      </c>
      <c r="V21" s="45">
        <v>18.3</v>
      </c>
      <c r="W21" s="45">
        <v>18.899999999999999</v>
      </c>
      <c r="X21" s="45">
        <v>16.7</v>
      </c>
      <c r="Y21" s="45">
        <v>17.2</v>
      </c>
      <c r="Z21" s="45">
        <v>18.2</v>
      </c>
      <c r="AA21" s="45">
        <v>18.2</v>
      </c>
      <c r="AB21" s="46">
        <v>17.2</v>
      </c>
      <c r="AC21" s="47">
        <v>17.3</v>
      </c>
      <c r="AD21" s="47">
        <v>15.8</v>
      </c>
      <c r="AE21" s="47">
        <v>14.9</v>
      </c>
      <c r="AF21" s="48">
        <v>14.6</v>
      </c>
      <c r="AG21" s="49">
        <f>(U$20*U21+V$20*V21+W$20*W21+X$20*X21+Y$20*Y21+Z$20*Z21+AA$20*AA21+AB$20*AB21+AC$20*AC21+AD$20*AD21+AE$20*AE21+AF$20*AF21)/100</f>
        <v>17.399348567185339</v>
      </c>
    </row>
    <row r="22" spans="1:33" ht="15.6" thickTop="1" thickBot="1" x14ac:dyDescent="0.35">
      <c r="A22" s="154" t="s">
        <v>27</v>
      </c>
      <c r="B22" s="155"/>
      <c r="C22" s="156"/>
      <c r="D22" s="40">
        <f>$C4</f>
        <v>3.4558899934190022</v>
      </c>
      <c r="E22" s="40">
        <f>$C5</f>
        <v>8.2271137127221081</v>
      </c>
      <c r="F22" s="40">
        <f>$C6</f>
        <v>10.401440892244814</v>
      </c>
      <c r="G22" s="40">
        <f>$C7</f>
        <v>11.016244674586956</v>
      </c>
      <c r="H22" s="40">
        <f>$C8</f>
        <v>8.5449066537355822</v>
      </c>
      <c r="I22" s="40">
        <f>$C9</f>
        <v>11.974819022548578</v>
      </c>
      <c r="J22" s="40">
        <f>$C10</f>
        <v>12.380069966402273</v>
      </c>
      <c r="K22" s="51">
        <f>$C11</f>
        <v>11.24917737522081</v>
      </c>
      <c r="L22" s="40">
        <f>$C12</f>
        <v>9.0679228291365046</v>
      </c>
      <c r="M22" s="40">
        <f>$C13</f>
        <v>4.5755256139378613</v>
      </c>
      <c r="N22" s="40">
        <f>$C14</f>
        <v>4.4508330158290326</v>
      </c>
      <c r="O22" s="40">
        <f>$C15</f>
        <v>4.65605625021648</v>
      </c>
      <c r="P22" s="49"/>
      <c r="R22" s="154" t="s">
        <v>27</v>
      </c>
      <c r="S22" s="155"/>
      <c r="T22" s="156"/>
      <c r="U22" s="52">
        <f>T4</f>
        <v>3.4558899934190022</v>
      </c>
      <c r="V22" s="52">
        <f>T5</f>
        <v>8.2271137127221081</v>
      </c>
      <c r="W22" s="52">
        <f>T6</f>
        <v>10.401440892244814</v>
      </c>
      <c r="X22" s="52">
        <f>T7</f>
        <v>11.016244674586956</v>
      </c>
      <c r="Y22" s="52">
        <f>T8</f>
        <v>8.5449066537355822</v>
      </c>
      <c r="Z22" s="52">
        <f>T9</f>
        <v>11.974819022548578</v>
      </c>
      <c r="AA22" s="52">
        <f>T10</f>
        <v>12.380069966402273</v>
      </c>
      <c r="AB22" s="52">
        <f>T11</f>
        <v>11.24917737522081</v>
      </c>
      <c r="AC22" s="52">
        <f>T12</f>
        <v>9.0679228291365046</v>
      </c>
      <c r="AD22" s="52">
        <f>T13</f>
        <v>4.5755256139378613</v>
      </c>
      <c r="AE22" s="52">
        <f>T14</f>
        <v>4.4508330158290326</v>
      </c>
      <c r="AF22" s="52">
        <f>T15</f>
        <v>4.65605625021648</v>
      </c>
      <c r="AG22" s="49"/>
    </row>
    <row r="23" spans="1:33" ht="15" thickBot="1" x14ac:dyDescent="0.35">
      <c r="A23" s="117" t="s">
        <v>28</v>
      </c>
      <c r="B23" s="118"/>
      <c r="C23" s="119"/>
      <c r="D23" s="55">
        <v>16.899999999999999</v>
      </c>
      <c r="E23" s="54">
        <v>15.6</v>
      </c>
      <c r="F23" s="54">
        <v>15.4</v>
      </c>
      <c r="G23" s="54">
        <v>15.6</v>
      </c>
      <c r="H23" s="54">
        <v>15.7</v>
      </c>
      <c r="I23" s="54">
        <v>16</v>
      </c>
      <c r="J23" s="54">
        <v>16.3</v>
      </c>
      <c r="K23" s="47">
        <v>16.3</v>
      </c>
      <c r="L23" s="47">
        <v>16.399999999999999</v>
      </c>
      <c r="M23" s="47">
        <v>16.2</v>
      </c>
      <c r="N23" s="47">
        <v>15.8</v>
      </c>
      <c r="O23" s="56">
        <v>15.6</v>
      </c>
      <c r="P23" s="49">
        <f>(D$22*D23+E$22*E23+F$22*F23+G$22*G23+H$22*H23+I$22*I23+J$22*J23+K$22*K23+L$22*L23+M$22*M23+N$22*N23+O$22*O23)/100</f>
        <v>15.954870804613627</v>
      </c>
      <c r="R23" s="117" t="s">
        <v>28</v>
      </c>
      <c r="S23" s="118"/>
      <c r="T23" s="119"/>
      <c r="U23" s="55">
        <v>16.899999999999999</v>
      </c>
      <c r="V23" s="54">
        <v>15.6</v>
      </c>
      <c r="W23" s="54">
        <v>15.4</v>
      </c>
      <c r="X23" s="54">
        <v>15.6</v>
      </c>
      <c r="Y23" s="54">
        <v>15.7</v>
      </c>
      <c r="Z23" s="54">
        <v>16</v>
      </c>
      <c r="AA23" s="54">
        <v>16.3</v>
      </c>
      <c r="AB23" s="47">
        <v>16.3</v>
      </c>
      <c r="AC23" s="47">
        <v>16.399999999999999</v>
      </c>
      <c r="AD23" s="47">
        <v>16.2</v>
      </c>
      <c r="AE23" s="47">
        <v>15.8</v>
      </c>
      <c r="AF23" s="56">
        <v>15.6</v>
      </c>
      <c r="AG23" s="49">
        <f>(U$22*U23+V$22*V23+W$22*W23+X$22*X23+Y$22*Y23+Z$22*Z23+AA$22*AA23+AB$22*AB23+AC$22*AC23+AD$22*AD23+AE$22*AE23+AF$22*AF23)/100</f>
        <v>15.954870804613627</v>
      </c>
    </row>
    <row r="24" spans="1:33" x14ac:dyDescent="0.3">
      <c r="A24" s="1"/>
      <c r="B24" s="1"/>
      <c r="C24" s="1"/>
      <c r="D24" s="1"/>
      <c r="E24" s="1"/>
      <c r="F24" s="1"/>
      <c r="G24" s="1"/>
      <c r="H24" s="1"/>
      <c r="I24" s="1"/>
      <c r="J24" s="1"/>
      <c r="K24" s="1"/>
      <c r="L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45217</v>
      </c>
      <c r="E32" s="99">
        <v>45248</v>
      </c>
      <c r="F32" s="99">
        <v>45278</v>
      </c>
      <c r="G32" s="99">
        <v>45310</v>
      </c>
      <c r="H32" s="99">
        <v>45341</v>
      </c>
      <c r="I32" s="99">
        <v>45370</v>
      </c>
      <c r="J32" s="99">
        <v>45401</v>
      </c>
      <c r="K32" s="99">
        <v>45431</v>
      </c>
      <c r="L32" s="99">
        <v>45462</v>
      </c>
      <c r="M32" s="107">
        <v>45492</v>
      </c>
      <c r="N32" s="58">
        <v>45523</v>
      </c>
      <c r="O32" s="58">
        <v>45554</v>
      </c>
      <c r="P32" s="36" t="s">
        <v>64</v>
      </c>
      <c r="R32" s="148"/>
      <c r="S32" s="149"/>
      <c r="T32" s="150"/>
      <c r="U32" s="101">
        <f t="shared" ref="U32:AF32" si="5">D32</f>
        <v>45217</v>
      </c>
      <c r="V32" s="101">
        <f t="shared" si="5"/>
        <v>45248</v>
      </c>
      <c r="W32" s="101">
        <f t="shared" si="5"/>
        <v>45278</v>
      </c>
      <c r="X32" s="101">
        <f t="shared" si="5"/>
        <v>45310</v>
      </c>
      <c r="Y32" s="101">
        <f t="shared" si="5"/>
        <v>45341</v>
      </c>
      <c r="Z32" s="101">
        <f t="shared" si="5"/>
        <v>45370</v>
      </c>
      <c r="AA32" s="101">
        <f t="shared" si="5"/>
        <v>45401</v>
      </c>
      <c r="AB32" s="101">
        <f t="shared" si="5"/>
        <v>45431</v>
      </c>
      <c r="AC32" s="101">
        <f t="shared" si="5"/>
        <v>45462</v>
      </c>
      <c r="AD32" s="101">
        <f t="shared" si="5"/>
        <v>45492</v>
      </c>
      <c r="AE32" s="59">
        <f t="shared" si="5"/>
        <v>45523</v>
      </c>
      <c r="AF32" s="59">
        <f t="shared" si="5"/>
        <v>45554</v>
      </c>
      <c r="AG32" s="39" t="s">
        <v>59</v>
      </c>
    </row>
    <row r="33" spans="1:33" ht="15" thickBot="1" x14ac:dyDescent="0.35">
      <c r="A33" s="130" t="s">
        <v>25</v>
      </c>
      <c r="B33" s="131"/>
      <c r="C33" s="132"/>
      <c r="D33" s="40">
        <f>E6</f>
        <v>10.881965774462483</v>
      </c>
      <c r="E33" s="40">
        <f>E7</f>
        <v>9.0086745198636375</v>
      </c>
      <c r="F33" s="40">
        <f>E8</f>
        <v>7.5471698113207548</v>
      </c>
      <c r="G33" s="40">
        <f>E9</f>
        <v>18.675532453505248</v>
      </c>
      <c r="H33" s="40">
        <f>E10</f>
        <v>11.388260708137848</v>
      </c>
      <c r="I33" s="40">
        <f>E11</f>
        <v>10.402673237249806</v>
      </c>
      <c r="J33" s="40">
        <f>E12</f>
        <v>8.2289803220035775</v>
      </c>
      <c r="K33" s="40">
        <f>E13</f>
        <v>6.5244540452965198</v>
      </c>
      <c r="L33" s="40">
        <f>E14</f>
        <v>5.8696459310763833</v>
      </c>
      <c r="M33" s="40">
        <f>E15</f>
        <v>5.7447598474364598</v>
      </c>
      <c r="N33" s="40">
        <f>E4</f>
        <v>2.1804435143618996</v>
      </c>
      <c r="O33" s="40">
        <f>E5</f>
        <v>3.5474398352853811</v>
      </c>
      <c r="P33" s="42"/>
      <c r="R33" s="130" t="s">
        <v>25</v>
      </c>
      <c r="S33" s="131"/>
      <c r="T33" s="132"/>
      <c r="U33" s="40">
        <f>V6</f>
        <v>10.881965774462483</v>
      </c>
      <c r="V33" s="40">
        <f>V7</f>
        <v>9.0086745198636375</v>
      </c>
      <c r="W33" s="40">
        <f>V8</f>
        <v>7.5471698113207548</v>
      </c>
      <c r="X33" s="40">
        <f>V9</f>
        <v>18.675532453505248</v>
      </c>
      <c r="Y33" s="40">
        <f>V10</f>
        <v>11.388260708137848</v>
      </c>
      <c r="Z33" s="40">
        <f>V11</f>
        <v>10.402673237249806</v>
      </c>
      <c r="AA33" s="40">
        <f>V12</f>
        <v>8.2289803220035775</v>
      </c>
      <c r="AB33" s="40">
        <f>V13</f>
        <v>6.5244540452965198</v>
      </c>
      <c r="AC33" s="40">
        <f>V14</f>
        <v>5.8696459310763833</v>
      </c>
      <c r="AD33" s="40">
        <f>V15</f>
        <v>5.7447598474364598</v>
      </c>
      <c r="AE33" s="40">
        <f>V4</f>
        <v>2.1804435143618996</v>
      </c>
      <c r="AF33" s="40">
        <f>V5</f>
        <v>3.5474398352853811</v>
      </c>
      <c r="AG33" s="49"/>
    </row>
    <row r="34" spans="1:33" ht="15" thickBot="1" x14ac:dyDescent="0.35">
      <c r="A34" s="133" t="s">
        <v>31</v>
      </c>
      <c r="B34" s="134"/>
      <c r="C34" s="135"/>
      <c r="D34" s="54">
        <v>35.200000000000003</v>
      </c>
      <c r="E34" s="54">
        <v>34.799999999999997</v>
      </c>
      <c r="F34" s="54">
        <v>32.9</v>
      </c>
      <c r="G34" s="54">
        <v>33.1</v>
      </c>
      <c r="H34" s="54">
        <v>29.4</v>
      </c>
      <c r="I34" s="54">
        <v>24.5</v>
      </c>
      <c r="J34" s="47">
        <v>24.9</v>
      </c>
      <c r="K34" s="47">
        <v>23.7</v>
      </c>
      <c r="L34" s="47">
        <v>22.3</v>
      </c>
      <c r="M34" s="47">
        <v>22.2</v>
      </c>
      <c r="N34" s="56">
        <v>21</v>
      </c>
      <c r="O34" s="56">
        <v>21.5</v>
      </c>
      <c r="P34" s="49">
        <f>(D$33*D34+E$33*E34+F$33*F34+G$33*G34+H$33*H34+I$33*I34+J$33*J34+K$33*K34+L$33*L34+M$33*M34+N$33*N34+O$33*O34)/100</f>
        <v>28.927066527154285</v>
      </c>
      <c r="R34" s="133" t="s">
        <v>31</v>
      </c>
      <c r="S34" s="134"/>
      <c r="T34" s="135"/>
      <c r="U34" s="54">
        <v>35.200000000000003</v>
      </c>
      <c r="V34" s="54">
        <v>34.799999999999997</v>
      </c>
      <c r="W34" s="54">
        <v>32.9</v>
      </c>
      <c r="X34" s="54">
        <v>33.1</v>
      </c>
      <c r="Y34" s="54">
        <v>29.4</v>
      </c>
      <c r="Z34" s="54">
        <v>24.5</v>
      </c>
      <c r="AA34" s="47">
        <v>24.9</v>
      </c>
      <c r="AB34" s="47">
        <v>23.7</v>
      </c>
      <c r="AC34" s="47">
        <v>22.3</v>
      </c>
      <c r="AD34" s="47">
        <v>22.2</v>
      </c>
      <c r="AE34" s="56">
        <v>21</v>
      </c>
      <c r="AF34" s="56">
        <v>21.5</v>
      </c>
      <c r="AG34" s="49">
        <f>(U$33*U34+V$33*V34+W$33*W34+X$33*X34+Y$33*Y34+Z$33*Z34+AA$33*AA34+AB$33*AB34+AC$33*AC34+AD$33*AD34+AE$33*AE34+AF$33*AF34)/100</f>
        <v>28.927066527154285</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06DD-F95C-424F-8612-80B4DF0D2E33}">
  <dimension ref="A2:AG34"/>
  <sheetViews>
    <sheetView topLeftCell="C6" zoomScale="90" zoomScaleNormal="90" workbookViewId="0">
      <selection activeCell="N34" sqref="N34:O34"/>
    </sheetView>
  </sheetViews>
  <sheetFormatPr defaultRowHeight="14.4" x14ac:dyDescent="0.3"/>
  <cols>
    <col min="1" max="1" width="10.5546875" bestFit="1" customWidth="1"/>
    <col min="16" max="16" width="11.6640625" bestFit="1" customWidth="1"/>
    <col min="18" max="18" width="10.5546875" bestFit="1" customWidth="1"/>
    <col min="33" max="33" width="11.6640625" bestFit="1" customWidth="1"/>
  </cols>
  <sheetData>
    <row r="2" spans="1:22" ht="15.6" x14ac:dyDescent="0.3">
      <c r="A2" s="136" t="s">
        <v>65</v>
      </c>
      <c r="B2" s="137"/>
      <c r="C2" s="137"/>
      <c r="D2" s="137"/>
      <c r="E2" s="138"/>
      <c r="F2" s="1"/>
      <c r="G2" s="1"/>
      <c r="H2" s="1"/>
      <c r="I2" s="1"/>
      <c r="J2" s="1"/>
      <c r="K2" s="1"/>
      <c r="L2" s="1"/>
      <c r="M2" s="1"/>
      <c r="N2" s="1"/>
      <c r="O2" s="1"/>
      <c r="P2" s="1"/>
      <c r="R2" s="139" t="s">
        <v>66</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4450</v>
      </c>
      <c r="C4" s="109">
        <f>(B4/$B$16)*100</f>
        <v>4.2132969758942602</v>
      </c>
      <c r="D4" s="14">
        <v>1417</v>
      </c>
      <c r="E4" s="11">
        <f>(D4/$D$16)*100</f>
        <v>4.9063398081783873</v>
      </c>
      <c r="F4" s="1"/>
      <c r="G4" s="1"/>
      <c r="H4" s="1"/>
      <c r="I4" s="12"/>
      <c r="J4" s="1"/>
      <c r="K4" s="12"/>
      <c r="L4" s="1"/>
      <c r="M4" s="1"/>
      <c r="N4" s="1"/>
      <c r="O4" s="1"/>
      <c r="P4" s="1"/>
      <c r="R4" s="8" t="s">
        <v>7</v>
      </c>
      <c r="S4" s="14">
        <v>4450</v>
      </c>
      <c r="T4" s="13">
        <f>(S4/$S$16)*100</f>
        <v>4.2132969758942602</v>
      </c>
      <c r="U4" s="14">
        <v>1417</v>
      </c>
      <c r="V4" s="11">
        <f>(U4/$U$16)*100</f>
        <v>4.9063398081783873</v>
      </c>
    </row>
    <row r="5" spans="1:22" x14ac:dyDescent="0.3">
      <c r="A5" s="8" t="s">
        <v>8</v>
      </c>
      <c r="B5" s="14">
        <v>9987</v>
      </c>
      <c r="C5" s="108">
        <f t="shared" ref="C5:C15" si="0">(B5/$B$16)*100</f>
        <v>9.4557745838777478</v>
      </c>
      <c r="D5" s="14">
        <v>1440</v>
      </c>
      <c r="E5" s="11">
        <f t="shared" ref="E5:E15" si="1">(D5/$D$16)*100</f>
        <v>4.9859769398566529</v>
      </c>
      <c r="F5" s="1"/>
      <c r="G5" s="1"/>
      <c r="H5" s="1"/>
      <c r="I5" s="12"/>
      <c r="J5" s="1"/>
      <c r="K5" s="12"/>
      <c r="L5" s="1"/>
      <c r="M5" s="1"/>
      <c r="N5" s="1"/>
      <c r="O5" s="1"/>
      <c r="P5" s="1"/>
      <c r="R5" s="8" t="s">
        <v>8</v>
      </c>
      <c r="S5" s="14">
        <v>9987</v>
      </c>
      <c r="T5" s="15">
        <f t="shared" ref="T5:T15" si="2">(S5/$S$16)*100</f>
        <v>9.4557745838777478</v>
      </c>
      <c r="U5" s="14">
        <v>1440</v>
      </c>
      <c r="V5" s="11">
        <f t="shared" ref="V5:V15" si="3">(U5/$U$16)*100</f>
        <v>4.9859769398566529</v>
      </c>
    </row>
    <row r="6" spans="1:22" x14ac:dyDescent="0.3">
      <c r="A6" s="8" t="s">
        <v>9</v>
      </c>
      <c r="B6" s="14">
        <v>9865</v>
      </c>
      <c r="C6" s="108">
        <f t="shared" si="0"/>
        <v>9.3402639701566024</v>
      </c>
      <c r="D6" s="14">
        <v>1977</v>
      </c>
      <c r="E6" s="11">
        <f t="shared" si="1"/>
        <v>6.8453308403448636</v>
      </c>
      <c r="F6" s="1"/>
      <c r="G6" s="1"/>
      <c r="H6" s="1"/>
      <c r="I6" s="12"/>
      <c r="J6" s="1"/>
      <c r="K6" s="12"/>
      <c r="L6" s="1"/>
      <c r="M6" s="1"/>
      <c r="N6" s="1"/>
      <c r="O6" s="1"/>
      <c r="P6" s="1"/>
      <c r="R6" s="8" t="s">
        <v>9</v>
      </c>
      <c r="S6" s="14">
        <v>9865</v>
      </c>
      <c r="T6" s="15">
        <f t="shared" si="2"/>
        <v>9.3402639701566024</v>
      </c>
      <c r="U6" s="14">
        <v>1977</v>
      </c>
      <c r="V6" s="11">
        <f t="shared" si="3"/>
        <v>6.8453308403448636</v>
      </c>
    </row>
    <row r="7" spans="1:22" x14ac:dyDescent="0.3">
      <c r="A7" s="8" t="s">
        <v>10</v>
      </c>
      <c r="B7" s="14">
        <v>9959</v>
      </c>
      <c r="C7" s="108">
        <f t="shared" si="0"/>
        <v>9.4292639512204364</v>
      </c>
      <c r="D7" s="14">
        <v>3365</v>
      </c>
      <c r="E7" s="11">
        <f t="shared" si="1"/>
        <v>11.651258612928915</v>
      </c>
      <c r="F7" s="1"/>
      <c r="G7" s="1"/>
      <c r="H7" s="1"/>
      <c r="I7" s="12"/>
      <c r="J7" s="1"/>
      <c r="K7" s="12"/>
      <c r="L7" s="1"/>
      <c r="M7" s="1"/>
      <c r="N7" s="1"/>
      <c r="O7" s="1"/>
      <c r="P7" s="1"/>
      <c r="R7" s="8" t="s">
        <v>10</v>
      </c>
      <c r="S7" s="14">
        <v>9959</v>
      </c>
      <c r="T7" s="15">
        <f t="shared" si="2"/>
        <v>9.4292639512204364</v>
      </c>
      <c r="U7" s="14">
        <v>3365</v>
      </c>
      <c r="V7" s="11">
        <f t="shared" si="3"/>
        <v>11.651258612928915</v>
      </c>
    </row>
    <row r="8" spans="1:22" x14ac:dyDescent="0.3">
      <c r="A8" s="8" t="s">
        <v>11</v>
      </c>
      <c r="B8" s="14">
        <v>13432</v>
      </c>
      <c r="C8" s="108">
        <f t="shared" si="0"/>
        <v>12.717529209036337</v>
      </c>
      <c r="D8" s="14">
        <v>3423</v>
      </c>
      <c r="E8" s="11">
        <f t="shared" si="1"/>
        <v>11.852082684117587</v>
      </c>
      <c r="F8" s="1"/>
      <c r="G8" s="1"/>
      <c r="H8" s="1"/>
      <c r="I8" s="12"/>
      <c r="J8" s="1"/>
      <c r="K8" s="12"/>
      <c r="L8" s="1"/>
      <c r="M8" s="1"/>
      <c r="N8" s="1"/>
      <c r="O8" s="1"/>
      <c r="P8" s="1"/>
      <c r="R8" s="8" t="s">
        <v>11</v>
      </c>
      <c r="S8" s="14">
        <v>13432</v>
      </c>
      <c r="T8" s="15">
        <f t="shared" si="2"/>
        <v>12.717529209036337</v>
      </c>
      <c r="U8" s="14">
        <v>3423</v>
      </c>
      <c r="V8" s="11">
        <f t="shared" si="3"/>
        <v>11.852082684117587</v>
      </c>
    </row>
    <row r="9" spans="1:22" x14ac:dyDescent="0.3">
      <c r="A9" s="8" t="s">
        <v>12</v>
      </c>
      <c r="B9" s="102">
        <v>11556</v>
      </c>
      <c r="C9" s="108">
        <f t="shared" si="0"/>
        <v>10.94131682099642</v>
      </c>
      <c r="D9" s="14">
        <v>4938</v>
      </c>
      <c r="E9" s="11">
        <f t="shared" si="1"/>
        <v>17.097745922925107</v>
      </c>
      <c r="F9" s="1"/>
      <c r="G9" s="1"/>
      <c r="H9" s="1"/>
      <c r="I9" s="12"/>
      <c r="J9" s="1"/>
      <c r="K9" s="12"/>
      <c r="L9" s="1"/>
      <c r="M9" s="1"/>
      <c r="N9" s="1"/>
      <c r="O9" s="1"/>
      <c r="P9" s="1"/>
      <c r="R9" s="8" t="s">
        <v>12</v>
      </c>
      <c r="S9" s="102">
        <v>11556</v>
      </c>
      <c r="T9" s="15">
        <f t="shared" si="2"/>
        <v>10.94131682099642</v>
      </c>
      <c r="U9" s="14">
        <v>4938</v>
      </c>
      <c r="V9" s="11">
        <f t="shared" si="3"/>
        <v>17.097745922925107</v>
      </c>
    </row>
    <row r="10" spans="1:22" x14ac:dyDescent="0.3">
      <c r="A10" s="8" t="s">
        <v>13</v>
      </c>
      <c r="B10" s="14">
        <v>8519</v>
      </c>
      <c r="C10" s="108">
        <f t="shared" si="0"/>
        <v>8.0658599859872364</v>
      </c>
      <c r="D10" s="14">
        <v>2767</v>
      </c>
      <c r="E10" s="11">
        <f t="shared" si="1"/>
        <v>9.5806931892939993</v>
      </c>
      <c r="F10" s="1"/>
      <c r="G10" s="1"/>
      <c r="H10" s="1"/>
      <c r="I10" s="12"/>
      <c r="J10" s="1"/>
      <c r="K10" s="12"/>
      <c r="L10" s="1"/>
      <c r="M10" s="1"/>
      <c r="N10" s="1"/>
      <c r="O10" s="1"/>
      <c r="P10" s="1"/>
      <c r="R10" s="8" t="s">
        <v>13</v>
      </c>
      <c r="S10" s="14">
        <v>8519</v>
      </c>
      <c r="T10" s="15">
        <f t="shared" si="2"/>
        <v>8.0658599859872364</v>
      </c>
      <c r="U10" s="14">
        <v>2767</v>
      </c>
      <c r="V10" s="11">
        <f t="shared" si="3"/>
        <v>9.5806931892939993</v>
      </c>
    </row>
    <row r="11" spans="1:22" x14ac:dyDescent="0.3">
      <c r="A11" s="8" t="s">
        <v>14</v>
      </c>
      <c r="B11" s="103">
        <v>9787</v>
      </c>
      <c r="C11" s="108">
        <f t="shared" si="0"/>
        <v>9.2664129220398053</v>
      </c>
      <c r="D11" s="104">
        <v>2350</v>
      </c>
      <c r="E11" s="11">
        <f t="shared" si="1"/>
        <v>8.1368373671271765</v>
      </c>
      <c r="F11" s="1"/>
      <c r="G11" s="1"/>
      <c r="H11" s="1"/>
      <c r="I11" s="12"/>
      <c r="J11" s="1"/>
      <c r="K11" s="12"/>
      <c r="L11" s="1"/>
      <c r="M11" s="1"/>
      <c r="N11" s="1"/>
      <c r="O11" s="1"/>
      <c r="P11" s="1"/>
      <c r="R11" s="8" t="s">
        <v>14</v>
      </c>
      <c r="S11" s="103">
        <v>9787</v>
      </c>
      <c r="T11" s="15">
        <f>(S11/$S$16)*100</f>
        <v>9.2664129220398053</v>
      </c>
      <c r="U11" s="104">
        <v>2350</v>
      </c>
      <c r="V11" s="11">
        <f t="shared" si="3"/>
        <v>8.1368373671271765</v>
      </c>
    </row>
    <row r="12" spans="1:22" x14ac:dyDescent="0.3">
      <c r="A12" s="8" t="s">
        <v>15</v>
      </c>
      <c r="B12" s="104">
        <v>7971</v>
      </c>
      <c r="C12" s="108">
        <f t="shared" si="0"/>
        <v>7.5470090325512693</v>
      </c>
      <c r="D12" s="20">
        <v>1999</v>
      </c>
      <c r="E12" s="11">
        <f t="shared" si="1"/>
        <v>6.9215054880371181</v>
      </c>
      <c r="F12" s="1"/>
      <c r="G12" s="1"/>
      <c r="H12" s="1"/>
      <c r="I12" s="12"/>
      <c r="J12" s="1"/>
      <c r="K12" s="12"/>
      <c r="M12" s="1"/>
      <c r="N12" s="1"/>
      <c r="O12" s="1"/>
      <c r="P12" s="1"/>
      <c r="R12" s="8" t="s">
        <v>15</v>
      </c>
      <c r="S12" s="104">
        <v>7971</v>
      </c>
      <c r="T12" s="15">
        <f t="shared" si="2"/>
        <v>7.5470090325512693</v>
      </c>
      <c r="U12" s="20">
        <v>1999</v>
      </c>
      <c r="V12" s="11">
        <f t="shared" si="3"/>
        <v>6.9215054880371181</v>
      </c>
    </row>
    <row r="13" spans="1:22" x14ac:dyDescent="0.3">
      <c r="A13" s="8" t="s">
        <v>16</v>
      </c>
      <c r="B13" s="19">
        <v>8657</v>
      </c>
      <c r="C13" s="108">
        <f t="shared" si="0"/>
        <v>8.1965195326554188</v>
      </c>
      <c r="D13" s="19">
        <v>1508</v>
      </c>
      <c r="E13" s="11">
        <f t="shared" si="1"/>
        <v>5.2214258509054394</v>
      </c>
      <c r="F13" s="1"/>
      <c r="G13" s="1"/>
      <c r="H13" s="1"/>
      <c r="I13" s="12"/>
      <c r="J13" s="1"/>
      <c r="K13" s="12"/>
      <c r="L13" s="1"/>
      <c r="M13" s="1"/>
      <c r="N13" s="1"/>
      <c r="O13" s="1"/>
      <c r="P13" s="1"/>
      <c r="R13" s="8" t="s">
        <v>16</v>
      </c>
      <c r="S13" s="19">
        <v>8657</v>
      </c>
      <c r="T13" s="15">
        <f t="shared" si="2"/>
        <v>8.1965195326554188</v>
      </c>
      <c r="U13" s="19">
        <v>1508</v>
      </c>
      <c r="V13" s="11">
        <f t="shared" si="3"/>
        <v>5.2214258509054394</v>
      </c>
    </row>
    <row r="14" spans="1:22" x14ac:dyDescent="0.3">
      <c r="A14" s="8" t="s">
        <v>17</v>
      </c>
      <c r="B14" s="19">
        <v>5837</v>
      </c>
      <c r="C14" s="108">
        <f t="shared" si="0"/>
        <v>5.5265201007404041</v>
      </c>
      <c r="D14" s="19">
        <v>2104</v>
      </c>
      <c r="E14" s="11">
        <f t="shared" si="1"/>
        <v>7.2850663065683312</v>
      </c>
      <c r="F14" s="1"/>
      <c r="G14" s="21" t="s">
        <v>18</v>
      </c>
      <c r="H14" s="22"/>
      <c r="I14" s="12"/>
      <c r="J14" s="1"/>
      <c r="K14" s="12"/>
      <c r="L14" s="1"/>
      <c r="M14" s="1"/>
      <c r="N14" s="1"/>
      <c r="O14" s="1"/>
      <c r="P14" s="1"/>
      <c r="R14" s="8" t="s">
        <v>17</v>
      </c>
      <c r="S14" s="19">
        <v>5837</v>
      </c>
      <c r="T14" s="15">
        <f t="shared" si="2"/>
        <v>5.5265201007404041</v>
      </c>
      <c r="U14" s="19">
        <v>2104</v>
      </c>
      <c r="V14" s="11">
        <f t="shared" si="3"/>
        <v>7.2850663065683312</v>
      </c>
    </row>
    <row r="15" spans="1:22" x14ac:dyDescent="0.3">
      <c r="A15" s="23" t="s">
        <v>19</v>
      </c>
      <c r="B15" s="24">
        <v>5598</v>
      </c>
      <c r="C15" s="105">
        <f t="shared" si="0"/>
        <v>5.3002329148440612</v>
      </c>
      <c r="D15" s="85">
        <v>1593</v>
      </c>
      <c r="E15" s="25">
        <f t="shared" si="1"/>
        <v>5.5157369897164221</v>
      </c>
      <c r="F15" s="1"/>
      <c r="G15" s="1" t="s">
        <v>20</v>
      </c>
      <c r="H15" s="1"/>
      <c r="I15" s="1"/>
      <c r="J15" s="1"/>
      <c r="K15" s="12"/>
      <c r="L15" s="1"/>
      <c r="M15" s="1"/>
      <c r="N15" s="1"/>
      <c r="O15" s="1"/>
      <c r="P15" s="1"/>
      <c r="R15" s="23" t="s">
        <v>19</v>
      </c>
      <c r="S15" s="19">
        <v>5598</v>
      </c>
      <c r="T15" s="110">
        <f t="shared" si="2"/>
        <v>5.3002329148440612</v>
      </c>
      <c r="U15" s="24">
        <v>1593</v>
      </c>
      <c r="V15" s="11">
        <f t="shared" si="3"/>
        <v>5.5157369897164221</v>
      </c>
    </row>
    <row r="16" spans="1:22" x14ac:dyDescent="0.3">
      <c r="A16" s="28" t="s">
        <v>21</v>
      </c>
      <c r="B16" s="29">
        <f>SUM(B4:B15)</f>
        <v>105618</v>
      </c>
      <c r="C16" s="30">
        <f>SUM(C4:C15)</f>
        <v>99.999999999999986</v>
      </c>
      <c r="D16" s="29">
        <f>SUM(D4:D15)</f>
        <v>28881</v>
      </c>
      <c r="E16" s="31">
        <f>SUM(E4:E15)</f>
        <v>99.999999999999972</v>
      </c>
      <c r="F16" s="1"/>
      <c r="G16" s="1"/>
      <c r="H16" s="1"/>
      <c r="I16" s="1"/>
      <c r="J16" s="1"/>
      <c r="K16" s="1"/>
      <c r="L16" s="1"/>
      <c r="M16" s="1"/>
      <c r="N16" s="1"/>
      <c r="O16" s="1"/>
      <c r="P16" s="1"/>
      <c r="R16" s="28" t="s">
        <v>21</v>
      </c>
      <c r="S16" s="116">
        <f>SUM(S4:S15)</f>
        <v>105618</v>
      </c>
      <c r="T16" s="30">
        <f>SUM(T4:T15)</f>
        <v>99.999999999999986</v>
      </c>
      <c r="U16" s="32">
        <f>SUM(U4:U15)</f>
        <v>28881</v>
      </c>
      <c r="V16" s="33">
        <f>SUM(V4:V15)</f>
        <v>99.999999999999972</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63" customHeight="1" thickBot="1" x14ac:dyDescent="0.35">
      <c r="A19" s="145"/>
      <c r="B19" s="146"/>
      <c r="C19" s="147"/>
      <c r="D19" s="98">
        <v>45520</v>
      </c>
      <c r="E19" s="99">
        <v>45551</v>
      </c>
      <c r="F19" s="99">
        <v>45581</v>
      </c>
      <c r="G19" s="99">
        <v>45612</v>
      </c>
      <c r="H19" s="99">
        <v>45642</v>
      </c>
      <c r="I19" s="99">
        <v>45674</v>
      </c>
      <c r="J19" s="99">
        <v>45705</v>
      </c>
      <c r="K19" s="99">
        <v>45733</v>
      </c>
      <c r="L19" s="99">
        <v>45764</v>
      </c>
      <c r="M19" s="99">
        <v>45794</v>
      </c>
      <c r="N19" s="99">
        <v>45825</v>
      </c>
      <c r="O19" s="99">
        <v>45855</v>
      </c>
      <c r="P19" s="36" t="s">
        <v>67</v>
      </c>
      <c r="R19" s="148"/>
      <c r="S19" s="149"/>
      <c r="T19" s="150"/>
      <c r="U19" s="112">
        <v>45520</v>
      </c>
      <c r="V19" s="113">
        <v>45551</v>
      </c>
      <c r="W19" s="113">
        <v>45581</v>
      </c>
      <c r="X19" s="113">
        <v>45612</v>
      </c>
      <c r="Y19" s="113">
        <v>45642</v>
      </c>
      <c r="Z19" s="113">
        <v>45674</v>
      </c>
      <c r="AA19" s="113">
        <v>45705</v>
      </c>
      <c r="AB19" s="113">
        <v>45733</v>
      </c>
      <c r="AC19" s="113">
        <v>45764</v>
      </c>
      <c r="AD19" s="113">
        <v>45794</v>
      </c>
      <c r="AE19" s="113">
        <v>45825</v>
      </c>
      <c r="AF19" s="113">
        <v>45855</v>
      </c>
      <c r="AG19" s="114" t="s">
        <v>67</v>
      </c>
    </row>
    <row r="20" spans="1:33" ht="15" thickBot="1" x14ac:dyDescent="0.35">
      <c r="A20" s="130" t="s">
        <v>25</v>
      </c>
      <c r="B20" s="131"/>
      <c r="C20" s="132"/>
      <c r="D20" s="40">
        <f>$E4</f>
        <v>4.9063398081783873</v>
      </c>
      <c r="E20" s="40">
        <f>$E5</f>
        <v>4.9859769398566529</v>
      </c>
      <c r="F20" s="40">
        <f>E6</f>
        <v>6.8453308403448636</v>
      </c>
      <c r="G20" s="40">
        <f>E7</f>
        <v>11.651258612928915</v>
      </c>
      <c r="H20" s="41">
        <f>E8</f>
        <v>11.852082684117587</v>
      </c>
      <c r="I20" s="40">
        <f>E9</f>
        <v>17.097745922925107</v>
      </c>
      <c r="J20" s="40">
        <f>E10</f>
        <v>9.5806931892939993</v>
      </c>
      <c r="K20" s="40">
        <f>E11</f>
        <v>8.1368373671271765</v>
      </c>
      <c r="L20" s="40">
        <f>E12</f>
        <v>6.9215054880371181</v>
      </c>
      <c r="M20" s="40">
        <f>E13</f>
        <v>5.2214258509054394</v>
      </c>
      <c r="N20" s="40">
        <f>E14</f>
        <v>7.2850663065683312</v>
      </c>
      <c r="O20" s="40">
        <f>E15</f>
        <v>5.5157369897164221</v>
      </c>
      <c r="P20" s="42"/>
      <c r="R20" s="130" t="s">
        <v>25</v>
      </c>
      <c r="S20" s="131"/>
      <c r="T20" s="132"/>
      <c r="U20" s="40">
        <f>V4</f>
        <v>4.9063398081783873</v>
      </c>
      <c r="V20" s="40">
        <f>V5</f>
        <v>4.9859769398566529</v>
      </c>
      <c r="W20" s="40">
        <f>V6</f>
        <v>6.8453308403448636</v>
      </c>
      <c r="X20" s="40">
        <f>V7</f>
        <v>11.651258612928915</v>
      </c>
      <c r="Y20" s="40">
        <f>V8</f>
        <v>11.852082684117587</v>
      </c>
      <c r="Z20" s="40">
        <f>V9</f>
        <v>17.097745922925107</v>
      </c>
      <c r="AA20" s="40">
        <f>V10</f>
        <v>9.5806931892939993</v>
      </c>
      <c r="AB20" s="40">
        <f>V11</f>
        <v>8.1368373671271765</v>
      </c>
      <c r="AC20" s="40">
        <f>V12</f>
        <v>6.9215054880371181</v>
      </c>
      <c r="AD20" s="40">
        <f>V13</f>
        <v>5.2214258509054394</v>
      </c>
      <c r="AE20" s="40">
        <f>V14</f>
        <v>7.2850663065683312</v>
      </c>
      <c r="AF20" s="40">
        <f>V15</f>
        <v>5.5157369897164221</v>
      </c>
      <c r="AG20" s="42"/>
    </row>
    <row r="21" spans="1:33" ht="15" thickBot="1" x14ac:dyDescent="0.35">
      <c r="A21" s="151" t="s">
        <v>26</v>
      </c>
      <c r="B21" s="152"/>
      <c r="C21" s="153"/>
      <c r="D21" s="43">
        <v>15.1</v>
      </c>
      <c r="E21" s="45">
        <v>14.6</v>
      </c>
      <c r="F21" s="45">
        <v>17.3</v>
      </c>
      <c r="G21" s="45">
        <v>14.7</v>
      </c>
      <c r="H21" s="45">
        <v>14.8</v>
      </c>
      <c r="I21" s="45">
        <v>15.8</v>
      </c>
      <c r="J21" s="45">
        <v>15.1</v>
      </c>
      <c r="K21" s="46">
        <v>16</v>
      </c>
      <c r="L21" s="47">
        <v>14.2</v>
      </c>
      <c r="M21" s="47">
        <v>13.9</v>
      </c>
      <c r="N21" s="47">
        <v>14.2</v>
      </c>
      <c r="O21" s="48">
        <v>13.2</v>
      </c>
      <c r="P21" s="49">
        <f>(D$20*D21+E$20*E21+F$20*F21+G$20*G21+H$20*H21+I$20*I21+J$20*J21+K$20*K21+L$20*L21+M$20*M21+N$20*N21+O$20*O21)/100</f>
        <v>15.041106609881927</v>
      </c>
      <c r="R21" s="151" t="s">
        <v>26</v>
      </c>
      <c r="S21" s="152"/>
      <c r="T21" s="153"/>
      <c r="U21" s="43">
        <v>15.1</v>
      </c>
      <c r="V21" s="45">
        <v>14.6</v>
      </c>
      <c r="W21" s="45">
        <v>17.3</v>
      </c>
      <c r="X21" s="45">
        <v>14.7</v>
      </c>
      <c r="Y21" s="45">
        <v>14.8</v>
      </c>
      <c r="Z21" s="45">
        <v>15.8</v>
      </c>
      <c r="AA21" s="45">
        <v>15.1</v>
      </c>
      <c r="AB21" s="46">
        <v>16</v>
      </c>
      <c r="AC21" s="47">
        <v>14.2</v>
      </c>
      <c r="AD21" s="47">
        <v>13.9</v>
      </c>
      <c r="AE21" s="47">
        <v>14.2</v>
      </c>
      <c r="AF21" s="48">
        <v>13.2</v>
      </c>
      <c r="AG21" s="49">
        <f>(U$20*U21+V$20*V21+W$20*W21+X$20*X21+Y$20*Y21+Z$20*Z21+AA$20*AA21+AB$20*AB21+AC$20*AC21+AD$20*AD21+AE$20*AE21+AF$20*AF21)/100</f>
        <v>15.041106609881927</v>
      </c>
    </row>
    <row r="22" spans="1:33" ht="15.6" thickTop="1" thickBot="1" x14ac:dyDescent="0.35">
      <c r="A22" s="154" t="s">
        <v>27</v>
      </c>
      <c r="B22" s="155"/>
      <c r="C22" s="156"/>
      <c r="D22" s="40">
        <f>$C4</f>
        <v>4.2132969758942602</v>
      </c>
      <c r="E22" s="40">
        <f>$C5</f>
        <v>9.4557745838777478</v>
      </c>
      <c r="F22" s="40">
        <f>$C6</f>
        <v>9.3402639701566024</v>
      </c>
      <c r="G22" s="40">
        <f>$C7</f>
        <v>9.4292639512204364</v>
      </c>
      <c r="H22" s="40">
        <f>$C8</f>
        <v>12.717529209036337</v>
      </c>
      <c r="I22" s="40">
        <f>$C9</f>
        <v>10.94131682099642</v>
      </c>
      <c r="J22" s="40">
        <f>$C10</f>
        <v>8.0658599859872364</v>
      </c>
      <c r="K22" s="51">
        <f>$C11</f>
        <v>9.2664129220398053</v>
      </c>
      <c r="L22" s="40">
        <f>$C12</f>
        <v>7.5470090325512693</v>
      </c>
      <c r="M22" s="40">
        <f>$C13</f>
        <v>8.1965195326554188</v>
      </c>
      <c r="N22" s="40">
        <f>$C14</f>
        <v>5.5265201007404041</v>
      </c>
      <c r="O22" s="40">
        <f>$C15</f>
        <v>5.3002329148440612</v>
      </c>
      <c r="P22" s="49"/>
      <c r="R22" s="154" t="s">
        <v>27</v>
      </c>
      <c r="S22" s="155"/>
      <c r="T22" s="156"/>
      <c r="U22" s="52">
        <f>T4</f>
        <v>4.2132969758942602</v>
      </c>
      <c r="V22" s="52">
        <f>T5</f>
        <v>9.4557745838777478</v>
      </c>
      <c r="W22" s="52">
        <f>T6</f>
        <v>9.3402639701566024</v>
      </c>
      <c r="X22" s="52">
        <f>T7</f>
        <v>9.4292639512204364</v>
      </c>
      <c r="Y22" s="52">
        <f>T8</f>
        <v>12.717529209036337</v>
      </c>
      <c r="Z22" s="52">
        <f>T9</f>
        <v>10.94131682099642</v>
      </c>
      <c r="AA22" s="52">
        <f>T10</f>
        <v>8.0658599859872364</v>
      </c>
      <c r="AB22" s="52">
        <f>T11</f>
        <v>9.2664129220398053</v>
      </c>
      <c r="AC22" s="52">
        <f>T12</f>
        <v>7.5470090325512693</v>
      </c>
      <c r="AD22" s="52">
        <f>T13</f>
        <v>8.1965195326554188</v>
      </c>
      <c r="AE22" s="52">
        <f>T14</f>
        <v>5.5265201007404041</v>
      </c>
      <c r="AF22" s="52">
        <f>T15</f>
        <v>5.3002329148440612</v>
      </c>
      <c r="AG22" s="49"/>
    </row>
    <row r="23" spans="1:33" ht="15" thickBot="1" x14ac:dyDescent="0.35">
      <c r="A23" s="117" t="s">
        <v>28</v>
      </c>
      <c r="B23" s="118"/>
      <c r="C23" s="119"/>
      <c r="D23" s="54">
        <v>15.2</v>
      </c>
      <c r="E23" s="54">
        <v>14.5</v>
      </c>
      <c r="F23" s="54">
        <v>14.2</v>
      </c>
      <c r="G23" s="54">
        <v>14.2</v>
      </c>
      <c r="H23" s="54">
        <v>13.9</v>
      </c>
      <c r="I23" s="54">
        <v>14.5</v>
      </c>
      <c r="J23" s="54">
        <v>14.3</v>
      </c>
      <c r="K23" s="47">
        <v>14.2</v>
      </c>
      <c r="L23" s="47">
        <v>13.7</v>
      </c>
      <c r="M23" s="47">
        <v>13.1</v>
      </c>
      <c r="N23" s="47">
        <v>13.3</v>
      </c>
      <c r="O23" s="47">
        <v>12.6</v>
      </c>
      <c r="P23" s="49">
        <f>(D$22*D23+E$22*E23+F$22*F23+G$22*G23+H$22*H23+I$22*I23+J$22*J23+K$22*K23+L$22*L23+M$22*M23+N$22*N23+O$22*O23)/100</f>
        <v>14.010798348766308</v>
      </c>
      <c r="R23" s="117" t="s">
        <v>28</v>
      </c>
      <c r="S23" s="118"/>
      <c r="T23" s="119"/>
      <c r="U23" s="54">
        <v>15.2</v>
      </c>
      <c r="V23" s="54">
        <v>14.5</v>
      </c>
      <c r="W23" s="54">
        <v>14.2</v>
      </c>
      <c r="X23" s="54">
        <v>14.2</v>
      </c>
      <c r="Y23" s="54">
        <v>13.9</v>
      </c>
      <c r="Z23" s="54">
        <v>14.5</v>
      </c>
      <c r="AA23" s="54">
        <v>14.3</v>
      </c>
      <c r="AB23" s="47">
        <v>14.2</v>
      </c>
      <c r="AC23" s="47">
        <v>13.7</v>
      </c>
      <c r="AD23" s="47">
        <v>13.1</v>
      </c>
      <c r="AE23" s="47">
        <v>13.3</v>
      </c>
      <c r="AF23" s="56">
        <v>12.6</v>
      </c>
      <c r="AG23" s="49">
        <f>(U$22*U23+V$22*V23+W$22*W23+X$22*X23+Y$22*Y23+Z$22*Z23+AA$22*AA23+AB$22*AB23+AC$22*AC23+AD$22*AD23+AE$22*AE23+AF$22*AF23)/100</f>
        <v>14.010798348766308</v>
      </c>
    </row>
    <row r="24" spans="1:33" x14ac:dyDescent="0.3">
      <c r="A24" s="1"/>
      <c r="B24" s="1"/>
      <c r="C24" s="1"/>
      <c r="D24" s="1"/>
      <c r="E24" s="1"/>
      <c r="F24" s="1"/>
      <c r="G24" s="1"/>
      <c r="H24" s="1"/>
      <c r="I24" s="1"/>
      <c r="J24" s="1"/>
      <c r="K24" s="1"/>
      <c r="L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45583</v>
      </c>
      <c r="E32" s="99">
        <v>45614</v>
      </c>
      <c r="F32" s="99">
        <v>45644</v>
      </c>
      <c r="G32" s="99">
        <v>45676</v>
      </c>
      <c r="H32" s="99">
        <v>45707</v>
      </c>
      <c r="I32" s="99">
        <v>45735</v>
      </c>
      <c r="J32" s="99">
        <v>45766</v>
      </c>
      <c r="K32" s="99">
        <v>45796</v>
      </c>
      <c r="L32" s="99">
        <v>45827</v>
      </c>
      <c r="M32" s="107">
        <v>45857</v>
      </c>
      <c r="N32" s="58">
        <v>45888</v>
      </c>
      <c r="O32" s="58">
        <v>45919</v>
      </c>
      <c r="P32" s="36" t="s">
        <v>67</v>
      </c>
      <c r="R32" s="148"/>
      <c r="S32" s="149"/>
      <c r="T32" s="150"/>
      <c r="U32" s="113">
        <v>45583</v>
      </c>
      <c r="V32" s="113">
        <v>45614</v>
      </c>
      <c r="W32" s="113">
        <v>45644</v>
      </c>
      <c r="X32" s="113">
        <v>45676</v>
      </c>
      <c r="Y32" s="113">
        <v>45707</v>
      </c>
      <c r="Z32" s="113">
        <v>45735</v>
      </c>
      <c r="AA32" s="113">
        <v>45766</v>
      </c>
      <c r="AB32" s="113">
        <v>45796</v>
      </c>
      <c r="AC32" s="113">
        <v>45827</v>
      </c>
      <c r="AD32" s="113">
        <v>45857</v>
      </c>
      <c r="AE32" s="115">
        <v>45888</v>
      </c>
      <c r="AF32" s="115">
        <v>45919</v>
      </c>
      <c r="AG32" s="114" t="s">
        <v>67</v>
      </c>
    </row>
    <row r="33" spans="1:33" ht="15" thickBot="1" x14ac:dyDescent="0.35">
      <c r="A33" s="130" t="s">
        <v>25</v>
      </c>
      <c r="B33" s="131"/>
      <c r="C33" s="132"/>
      <c r="D33" s="40">
        <f>E6</f>
        <v>6.8453308403448636</v>
      </c>
      <c r="E33" s="40">
        <f>E7</f>
        <v>11.651258612928915</v>
      </c>
      <c r="F33" s="40">
        <f>E8</f>
        <v>11.852082684117587</v>
      </c>
      <c r="G33" s="40">
        <f>E9</f>
        <v>17.097745922925107</v>
      </c>
      <c r="H33" s="40">
        <f>E10</f>
        <v>9.5806931892939993</v>
      </c>
      <c r="I33" s="40">
        <f>E11</f>
        <v>8.1368373671271765</v>
      </c>
      <c r="J33" s="40">
        <f>E12</f>
        <v>6.9215054880371181</v>
      </c>
      <c r="K33" s="40">
        <f>E13</f>
        <v>5.2214258509054394</v>
      </c>
      <c r="L33" s="40">
        <f>E14</f>
        <v>7.2850663065683312</v>
      </c>
      <c r="M33" s="40">
        <f>E15</f>
        <v>5.5157369897164221</v>
      </c>
      <c r="N33" s="40">
        <f>E4</f>
        <v>4.9063398081783873</v>
      </c>
      <c r="O33" s="40">
        <f>E5</f>
        <v>4.9859769398566529</v>
      </c>
      <c r="P33" s="42"/>
      <c r="R33" s="130" t="s">
        <v>25</v>
      </c>
      <c r="S33" s="131"/>
      <c r="T33" s="132"/>
      <c r="U33" s="40">
        <f>V6</f>
        <v>6.8453308403448636</v>
      </c>
      <c r="V33" s="40">
        <f>V7</f>
        <v>11.651258612928915</v>
      </c>
      <c r="W33" s="40">
        <f>V8</f>
        <v>11.852082684117587</v>
      </c>
      <c r="X33" s="40">
        <f>V9</f>
        <v>17.097745922925107</v>
      </c>
      <c r="Y33" s="40">
        <f>V10</f>
        <v>9.5806931892939993</v>
      </c>
      <c r="Z33" s="40">
        <f>V11</f>
        <v>8.1368373671271765</v>
      </c>
      <c r="AA33" s="40">
        <f>V12</f>
        <v>6.9215054880371181</v>
      </c>
      <c r="AB33" s="40">
        <f>V13</f>
        <v>5.2214258509054394</v>
      </c>
      <c r="AC33" s="40">
        <f>V14</f>
        <v>7.2850663065683312</v>
      </c>
      <c r="AD33" s="40">
        <f>V15</f>
        <v>5.5157369897164221</v>
      </c>
      <c r="AE33" s="40">
        <f>V4</f>
        <v>4.9063398081783873</v>
      </c>
      <c r="AF33" s="40">
        <f>V5</f>
        <v>4.9859769398566529</v>
      </c>
      <c r="AG33" s="49"/>
    </row>
    <row r="34" spans="1:33" ht="15" thickBot="1" x14ac:dyDescent="0.35">
      <c r="A34" s="133" t="s">
        <v>31</v>
      </c>
      <c r="B34" s="134"/>
      <c r="C34" s="135"/>
      <c r="D34" s="54">
        <v>22.8</v>
      </c>
      <c r="E34" s="54">
        <v>22.5</v>
      </c>
      <c r="F34" s="54">
        <v>22.5</v>
      </c>
      <c r="G34" s="54">
        <v>23.3</v>
      </c>
      <c r="H34" s="54">
        <v>19.5</v>
      </c>
      <c r="I34" s="54">
        <v>16.7</v>
      </c>
      <c r="J34" s="47">
        <v>16.7</v>
      </c>
      <c r="K34" s="47">
        <v>17</v>
      </c>
      <c r="L34" s="47">
        <v>17.100000000000001</v>
      </c>
      <c r="M34" s="47">
        <v>17.2</v>
      </c>
      <c r="N34" s="162">
        <v>17.600000000000001</v>
      </c>
      <c r="O34" s="162">
        <v>18.100000000000001</v>
      </c>
      <c r="P34" s="49">
        <f>(D$33*D34+E$33*E34+F$33*F34+G$33*G34+H$33*H34+I$33*I34+J$33*J34+K$33*K34+L$33*L34+M$33*M34+N$33*N34+O$33*O34)/100</f>
        <v>20.063813579862192</v>
      </c>
      <c r="R34" s="133" t="s">
        <v>31</v>
      </c>
      <c r="S34" s="134"/>
      <c r="T34" s="135"/>
      <c r="U34" s="54">
        <v>22.8</v>
      </c>
      <c r="V34" s="54">
        <v>22.5</v>
      </c>
      <c r="W34" s="54">
        <v>22.5</v>
      </c>
      <c r="X34" s="54">
        <v>23.3</v>
      </c>
      <c r="Y34" s="54">
        <v>19.5</v>
      </c>
      <c r="Z34" s="54">
        <v>16.7</v>
      </c>
      <c r="AA34" s="47">
        <v>16.7</v>
      </c>
      <c r="AB34" s="47">
        <v>17</v>
      </c>
      <c r="AC34" s="47">
        <v>17.100000000000001</v>
      </c>
      <c r="AD34" s="47">
        <v>17.2</v>
      </c>
      <c r="AE34" s="162">
        <v>17.600000000000001</v>
      </c>
      <c r="AF34" s="162">
        <v>18.100000000000001</v>
      </c>
      <c r="AG34" s="49">
        <f>(U$33*U34+V$33*V34+W$33*W34+X$33*X34+Y$33*Y34+Z$33*Z34+AA$33*AA34+AB$33*AB34+AC$33*AC34+AD$33*AD34+AE$33*AE34+AF$33*AF34)/100</f>
        <v>20.063813579862192</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4D6-8B2F-432F-AAD5-1218B76C6B5D}">
  <dimension ref="A2:AG34"/>
  <sheetViews>
    <sheetView tabSelected="1" zoomScale="90" zoomScaleNormal="90" workbookViewId="0">
      <selection activeCell="Q27" sqref="Q27"/>
    </sheetView>
  </sheetViews>
  <sheetFormatPr defaultRowHeight="14.4" x14ac:dyDescent="0.3"/>
  <cols>
    <col min="1" max="1" width="10.5546875" bestFit="1" customWidth="1"/>
    <col min="16" max="16" width="11.6640625" bestFit="1" customWidth="1"/>
    <col min="18" max="18" width="10.5546875" bestFit="1" customWidth="1"/>
    <col min="33" max="33" width="11.6640625" bestFit="1" customWidth="1"/>
  </cols>
  <sheetData>
    <row r="2" spans="1:22" ht="15.6" x14ac:dyDescent="0.3">
      <c r="A2" s="136" t="s">
        <v>70</v>
      </c>
      <c r="B2" s="137"/>
      <c r="C2" s="137"/>
      <c r="D2" s="137"/>
      <c r="E2" s="138"/>
      <c r="F2" s="1"/>
      <c r="G2" s="1"/>
      <c r="H2" s="1"/>
      <c r="I2" s="1"/>
      <c r="J2" s="1"/>
      <c r="K2" s="1"/>
      <c r="L2" s="1"/>
      <c r="M2" s="1"/>
      <c r="N2" s="1"/>
      <c r="O2" s="1"/>
      <c r="P2" s="1"/>
      <c r="R2" s="139" t="s">
        <v>69</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72">
        <v>4877</v>
      </c>
      <c r="C4" s="109">
        <f>(B4/$B$16)*100</f>
        <v>5.3426668419438235</v>
      </c>
      <c r="D4" s="172">
        <v>1990</v>
      </c>
      <c r="E4" s="11">
        <f>(D4/$D$16)*100</f>
        <v>6.3313289427635127</v>
      </c>
      <c r="F4" s="1"/>
      <c r="G4" s="1"/>
      <c r="H4" s="1"/>
      <c r="I4" s="12"/>
      <c r="J4" s="1"/>
      <c r="K4" s="12"/>
      <c r="L4" s="1"/>
      <c r="M4" s="1"/>
      <c r="N4" s="1"/>
      <c r="O4" s="1"/>
      <c r="P4" s="1"/>
      <c r="R4" s="8" t="s">
        <v>7</v>
      </c>
      <c r="S4" s="172">
        <v>4877</v>
      </c>
      <c r="T4" s="13">
        <f>(S4/$S$16)*100</f>
        <v>5.3426668419438235</v>
      </c>
      <c r="U4" s="172">
        <v>1990</v>
      </c>
      <c r="V4" s="11">
        <f>(U4/$U$16)*100</f>
        <v>6.3313289427635127</v>
      </c>
    </row>
    <row r="5" spans="1:22" x14ac:dyDescent="0.3">
      <c r="A5" s="8" t="s">
        <v>8</v>
      </c>
      <c r="B5" s="172">
        <v>6137</v>
      </c>
      <c r="C5" s="108">
        <f t="shared" ref="C5:C15" si="0">(B5/$B$16)*100</f>
        <v>6.7229744533543663</v>
      </c>
      <c r="D5" s="172">
        <v>1626</v>
      </c>
      <c r="E5" s="11">
        <f t="shared" ref="E5:E15" si="1">(D5/$D$16)*100</f>
        <v>5.1732366135344083</v>
      </c>
      <c r="F5" s="1"/>
      <c r="G5" s="1"/>
      <c r="H5" s="1"/>
      <c r="I5" s="12"/>
      <c r="J5" s="1"/>
      <c r="K5" s="12"/>
      <c r="L5" s="1"/>
      <c r="M5" s="1"/>
      <c r="N5" s="1"/>
      <c r="O5" s="1"/>
      <c r="P5" s="1"/>
      <c r="R5" s="8" t="s">
        <v>8</v>
      </c>
      <c r="S5" s="172">
        <v>6137</v>
      </c>
      <c r="T5" s="15">
        <f t="shared" ref="T5:T15" si="2">(S5/$S$16)*100</f>
        <v>6.7229744533543663</v>
      </c>
      <c r="U5" s="172">
        <v>1626</v>
      </c>
      <c r="V5" s="11">
        <f t="shared" ref="V5:V15" si="3">(U5/$U$16)*100</f>
        <v>5.1732366135344083</v>
      </c>
    </row>
    <row r="6" spans="1:22" x14ac:dyDescent="0.3">
      <c r="A6" s="8" t="s">
        <v>9</v>
      </c>
      <c r="B6" s="172">
        <v>6998</v>
      </c>
      <c r="C6" s="108">
        <f t="shared" si="0"/>
        <v>7.6661846544849048</v>
      </c>
      <c r="D6" s="172">
        <v>2535</v>
      </c>
      <c r="E6" s="11">
        <f t="shared" si="1"/>
        <v>8.0652858642741236</v>
      </c>
      <c r="F6" s="1"/>
      <c r="G6" s="1"/>
      <c r="H6" s="1"/>
      <c r="I6" s="12"/>
      <c r="J6" s="1"/>
      <c r="K6" s="12"/>
      <c r="L6" s="1"/>
      <c r="M6" s="1"/>
      <c r="N6" s="1"/>
      <c r="O6" s="1"/>
      <c r="P6" s="1"/>
      <c r="R6" s="8" t="s">
        <v>9</v>
      </c>
      <c r="S6" s="172">
        <v>6998</v>
      </c>
      <c r="T6" s="15">
        <f t="shared" si="2"/>
        <v>7.6661846544849048</v>
      </c>
      <c r="U6" s="172">
        <v>2535</v>
      </c>
      <c r="V6" s="11">
        <f t="shared" si="3"/>
        <v>8.0652858642741236</v>
      </c>
    </row>
    <row r="7" spans="1:22" x14ac:dyDescent="0.3">
      <c r="A7" s="8" t="s">
        <v>10</v>
      </c>
      <c r="B7" s="172">
        <v>6725</v>
      </c>
      <c r="C7" s="108">
        <f t="shared" si="0"/>
        <v>7.3671180053459535</v>
      </c>
      <c r="D7" s="172">
        <v>2296</v>
      </c>
      <c r="E7" s="11">
        <f t="shared" si="1"/>
        <v>7.3048900766758935</v>
      </c>
      <c r="F7" s="1"/>
      <c r="G7" s="1"/>
      <c r="H7" s="1"/>
      <c r="I7" s="12"/>
      <c r="J7" s="1"/>
      <c r="K7" s="12"/>
      <c r="L7" s="1"/>
      <c r="M7" s="1"/>
      <c r="N7" s="1"/>
      <c r="O7" s="1"/>
      <c r="P7" s="1"/>
      <c r="R7" s="8" t="s">
        <v>10</v>
      </c>
      <c r="S7" s="172">
        <v>6725</v>
      </c>
      <c r="T7" s="15">
        <f t="shared" si="2"/>
        <v>7.3671180053459535</v>
      </c>
      <c r="U7" s="172">
        <v>2296</v>
      </c>
      <c r="V7" s="11">
        <f t="shared" si="3"/>
        <v>7.3048900766758935</v>
      </c>
    </row>
    <row r="8" spans="1:22" x14ac:dyDescent="0.3">
      <c r="A8" s="8" t="s">
        <v>11</v>
      </c>
      <c r="B8" s="172">
        <v>8622</v>
      </c>
      <c r="C8" s="108">
        <f t="shared" si="0"/>
        <v>9.4452477980807146</v>
      </c>
      <c r="D8" s="172">
        <v>5725</v>
      </c>
      <c r="E8" s="11">
        <f t="shared" si="1"/>
        <v>18.214501606694029</v>
      </c>
      <c r="F8" s="1"/>
      <c r="G8" s="1"/>
      <c r="H8" s="1"/>
      <c r="I8" s="12"/>
      <c r="J8" s="1"/>
      <c r="K8" s="12"/>
      <c r="L8" s="1"/>
      <c r="M8" s="1"/>
      <c r="N8" s="1"/>
      <c r="O8" s="1"/>
      <c r="P8" s="1"/>
      <c r="R8" s="8" t="s">
        <v>11</v>
      </c>
      <c r="S8" s="172">
        <v>8622</v>
      </c>
      <c r="T8" s="15">
        <f t="shared" si="2"/>
        <v>9.4452477980807146</v>
      </c>
      <c r="U8" s="172">
        <v>5725</v>
      </c>
      <c r="V8" s="11">
        <f t="shared" si="3"/>
        <v>18.214501606694029</v>
      </c>
    </row>
    <row r="9" spans="1:22" x14ac:dyDescent="0.3">
      <c r="A9" s="8" t="s">
        <v>12</v>
      </c>
      <c r="B9" s="174">
        <v>11556</v>
      </c>
      <c r="C9" s="108">
        <f t="shared" si="0"/>
        <v>12.659392664650978</v>
      </c>
      <c r="D9" s="173">
        <v>4938</v>
      </c>
      <c r="E9" s="11">
        <f t="shared" si="1"/>
        <v>15.710604180586046</v>
      </c>
      <c r="F9" s="1"/>
      <c r="G9" s="1"/>
      <c r="H9" s="1"/>
      <c r="I9" s="12"/>
      <c r="J9" s="1"/>
      <c r="K9" s="12"/>
      <c r="L9" s="1"/>
      <c r="M9" s="1"/>
      <c r="N9" s="1"/>
      <c r="O9" s="1"/>
      <c r="P9" s="1"/>
      <c r="R9" s="8" t="s">
        <v>12</v>
      </c>
      <c r="S9" s="174">
        <v>11556</v>
      </c>
      <c r="T9" s="15">
        <f t="shared" si="2"/>
        <v>12.659392664650978</v>
      </c>
      <c r="U9" s="173">
        <v>4938</v>
      </c>
      <c r="V9" s="11">
        <f t="shared" si="3"/>
        <v>15.710604180586046</v>
      </c>
    </row>
    <row r="10" spans="1:22" x14ac:dyDescent="0.3">
      <c r="A10" s="8" t="s">
        <v>13</v>
      </c>
      <c r="B10" s="173">
        <v>8519</v>
      </c>
      <c r="C10" s="108">
        <f t="shared" si="0"/>
        <v>9.3324131282590592</v>
      </c>
      <c r="D10" s="173">
        <v>2767</v>
      </c>
      <c r="E10" s="11">
        <f t="shared" si="1"/>
        <v>8.8034106455410264</v>
      </c>
      <c r="F10" s="1"/>
      <c r="G10" s="1"/>
      <c r="H10" s="1"/>
      <c r="I10" s="12"/>
      <c r="J10" s="1"/>
      <c r="K10" s="12"/>
      <c r="L10" s="1"/>
      <c r="M10" s="1"/>
      <c r="N10" s="1"/>
      <c r="O10" s="1"/>
      <c r="P10" s="1"/>
      <c r="R10" s="8" t="s">
        <v>13</v>
      </c>
      <c r="S10" s="173">
        <v>8519</v>
      </c>
      <c r="T10" s="15">
        <f t="shared" si="2"/>
        <v>9.3324131282590592</v>
      </c>
      <c r="U10" s="173">
        <v>2767</v>
      </c>
      <c r="V10" s="11">
        <f t="shared" si="3"/>
        <v>8.8034106455410264</v>
      </c>
    </row>
    <row r="11" spans="1:22" x14ac:dyDescent="0.3">
      <c r="A11" s="8" t="s">
        <v>14</v>
      </c>
      <c r="B11" s="175">
        <v>9787</v>
      </c>
      <c r="C11" s="108">
        <f t="shared" si="0"/>
        <v>10.721484597519829</v>
      </c>
      <c r="D11" s="176">
        <v>2350</v>
      </c>
      <c r="E11" s="11">
        <f t="shared" si="1"/>
        <v>7.4766949826604314</v>
      </c>
      <c r="F11" s="1"/>
      <c r="G11" s="1"/>
      <c r="H11" s="1"/>
      <c r="I11" s="12"/>
      <c r="J11" s="1"/>
      <c r="K11" s="12"/>
      <c r="L11" s="1"/>
      <c r="M11" s="1"/>
      <c r="N11" s="1"/>
      <c r="O11" s="1"/>
      <c r="P11" s="1"/>
      <c r="R11" s="8" t="s">
        <v>14</v>
      </c>
      <c r="S11" s="175">
        <v>9787</v>
      </c>
      <c r="T11" s="15">
        <f>(S11/$S$16)*100</f>
        <v>10.721484597519829</v>
      </c>
      <c r="U11" s="176">
        <v>2350</v>
      </c>
      <c r="V11" s="11">
        <f t="shared" si="3"/>
        <v>7.4766949826604314</v>
      </c>
    </row>
    <row r="12" spans="1:22" x14ac:dyDescent="0.3">
      <c r="A12" s="8" t="s">
        <v>15</v>
      </c>
      <c r="B12" s="176">
        <v>7971</v>
      </c>
      <c r="C12" s="108">
        <f t="shared" si="0"/>
        <v>8.7320888655186018</v>
      </c>
      <c r="D12" s="179">
        <v>1999</v>
      </c>
      <c r="E12" s="11">
        <f t="shared" si="1"/>
        <v>6.3599630937609373</v>
      </c>
      <c r="F12" s="1"/>
      <c r="G12" s="1"/>
      <c r="H12" s="1"/>
      <c r="I12" s="12"/>
      <c r="J12" s="1"/>
      <c r="K12" s="12"/>
      <c r="M12" s="1"/>
      <c r="N12" s="1"/>
      <c r="O12" s="1"/>
      <c r="P12" s="1"/>
      <c r="R12" s="8" t="s">
        <v>15</v>
      </c>
      <c r="S12" s="176">
        <v>7971</v>
      </c>
      <c r="T12" s="15">
        <f t="shared" si="2"/>
        <v>8.7320888655186018</v>
      </c>
      <c r="U12" s="179">
        <v>1999</v>
      </c>
      <c r="V12" s="11">
        <f t="shared" si="3"/>
        <v>6.3599630937609373</v>
      </c>
    </row>
    <row r="13" spans="1:22" x14ac:dyDescent="0.3">
      <c r="A13" s="8" t="s">
        <v>16</v>
      </c>
      <c r="B13" s="177">
        <v>8657</v>
      </c>
      <c r="C13" s="108">
        <f t="shared" si="0"/>
        <v>9.4835896761754519</v>
      </c>
      <c r="D13" s="177">
        <v>1508</v>
      </c>
      <c r="E13" s="11">
        <f t="shared" si="1"/>
        <v>4.7978110782348633</v>
      </c>
      <c r="F13" s="1"/>
      <c r="G13" s="1"/>
      <c r="H13" s="1"/>
      <c r="I13" s="12"/>
      <c r="J13" s="1"/>
      <c r="K13" s="12"/>
      <c r="L13" s="1"/>
      <c r="M13" s="1"/>
      <c r="N13" s="1"/>
      <c r="O13" s="1"/>
      <c r="P13" s="1"/>
      <c r="R13" s="8" t="s">
        <v>16</v>
      </c>
      <c r="S13" s="177">
        <v>8657</v>
      </c>
      <c r="T13" s="15">
        <f t="shared" si="2"/>
        <v>9.4835896761754519</v>
      </c>
      <c r="U13" s="177">
        <v>1508</v>
      </c>
      <c r="V13" s="11">
        <f t="shared" si="3"/>
        <v>4.7978110782348633</v>
      </c>
    </row>
    <row r="14" spans="1:22" x14ac:dyDescent="0.3">
      <c r="A14" s="8" t="s">
        <v>17</v>
      </c>
      <c r="B14" s="177">
        <v>5837</v>
      </c>
      <c r="C14" s="108">
        <f t="shared" si="0"/>
        <v>6.3943297839709032</v>
      </c>
      <c r="D14" s="177">
        <v>2104</v>
      </c>
      <c r="E14" s="11">
        <f t="shared" si="1"/>
        <v>6.6940281887308704</v>
      </c>
      <c r="F14" s="1"/>
      <c r="G14" s="21" t="s">
        <v>18</v>
      </c>
      <c r="H14" s="22"/>
      <c r="I14" s="12"/>
      <c r="J14" s="1"/>
      <c r="K14" s="12"/>
      <c r="L14" s="1"/>
      <c r="M14" s="1"/>
      <c r="N14" s="1"/>
      <c r="O14" s="1"/>
      <c r="P14" s="1"/>
      <c r="R14" s="8" t="s">
        <v>17</v>
      </c>
      <c r="S14" s="177">
        <v>5837</v>
      </c>
      <c r="T14" s="15">
        <f t="shared" si="2"/>
        <v>6.3943297839709032</v>
      </c>
      <c r="U14" s="177">
        <v>2104</v>
      </c>
      <c r="V14" s="11">
        <f t="shared" si="3"/>
        <v>6.6940281887308704</v>
      </c>
    </row>
    <row r="15" spans="1:22" x14ac:dyDescent="0.3">
      <c r="A15" s="23" t="s">
        <v>19</v>
      </c>
      <c r="B15" s="178">
        <v>5598</v>
      </c>
      <c r="C15" s="105">
        <f t="shared" si="0"/>
        <v>6.1325095306954118</v>
      </c>
      <c r="D15" s="178">
        <v>1593</v>
      </c>
      <c r="E15" s="25">
        <f t="shared" si="1"/>
        <v>5.0682447265438579</v>
      </c>
      <c r="F15" s="1"/>
      <c r="G15" s="1" t="s">
        <v>20</v>
      </c>
      <c r="H15" s="1"/>
      <c r="I15" s="1"/>
      <c r="J15" s="1"/>
      <c r="K15" s="12"/>
      <c r="L15" s="1"/>
      <c r="M15" s="1"/>
      <c r="N15" s="1"/>
      <c r="O15" s="1"/>
      <c r="P15" s="1"/>
      <c r="R15" s="23" t="s">
        <v>19</v>
      </c>
      <c r="S15" s="177">
        <v>5598</v>
      </c>
      <c r="T15" s="110">
        <f t="shared" si="2"/>
        <v>6.1325095306954118</v>
      </c>
      <c r="U15" s="178">
        <v>1593</v>
      </c>
      <c r="V15" s="11">
        <f t="shared" si="3"/>
        <v>5.0682447265438579</v>
      </c>
    </row>
    <row r="16" spans="1:22" x14ac:dyDescent="0.3">
      <c r="A16" s="28" t="s">
        <v>21</v>
      </c>
      <c r="B16" s="29">
        <f>SUM(B4:B15)</f>
        <v>91284</v>
      </c>
      <c r="C16" s="30">
        <f>SUM(C4:C15)</f>
        <v>100.00000000000001</v>
      </c>
      <c r="D16" s="29">
        <f>SUM(D4:D15)</f>
        <v>31431</v>
      </c>
      <c r="E16" s="31">
        <f>SUM(E4:E15)</f>
        <v>99.999999999999986</v>
      </c>
      <c r="F16" s="1"/>
      <c r="G16" s="1"/>
      <c r="H16" s="1"/>
      <c r="I16" s="1"/>
      <c r="J16" s="1"/>
      <c r="K16" s="1"/>
      <c r="L16" s="1"/>
      <c r="M16" s="1"/>
      <c r="N16" s="1"/>
      <c r="O16" s="1"/>
      <c r="P16" s="1"/>
      <c r="R16" s="28" t="s">
        <v>21</v>
      </c>
      <c r="S16" s="116">
        <f>SUM(S4:S15)</f>
        <v>91284</v>
      </c>
      <c r="T16" s="30">
        <f>SUM(T4:T15)</f>
        <v>100.00000000000001</v>
      </c>
      <c r="U16" s="32">
        <f>SUM(U4:U15)</f>
        <v>31431</v>
      </c>
      <c r="V16" s="33">
        <f>SUM(V4:V15)</f>
        <v>99.999999999999986</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63" customHeight="1" thickBot="1" x14ac:dyDescent="0.35">
      <c r="A19" s="145"/>
      <c r="B19" s="146"/>
      <c r="C19" s="147"/>
      <c r="D19" s="98">
        <v>45885</v>
      </c>
      <c r="E19" s="99">
        <v>45916</v>
      </c>
      <c r="F19" s="99">
        <v>45946</v>
      </c>
      <c r="G19" s="99">
        <v>45977</v>
      </c>
      <c r="H19" s="99">
        <v>46007</v>
      </c>
      <c r="I19" s="99">
        <v>46039</v>
      </c>
      <c r="J19" s="99">
        <v>46070</v>
      </c>
      <c r="K19" s="99">
        <v>46098</v>
      </c>
      <c r="L19" s="99">
        <v>46129</v>
      </c>
      <c r="M19" s="99">
        <v>46159</v>
      </c>
      <c r="N19" s="99">
        <v>46190</v>
      </c>
      <c r="O19" s="99">
        <v>46220</v>
      </c>
      <c r="P19" s="36" t="s">
        <v>68</v>
      </c>
      <c r="R19" s="148"/>
      <c r="S19" s="149"/>
      <c r="T19" s="150"/>
      <c r="U19" s="112">
        <v>45885</v>
      </c>
      <c r="V19" s="113">
        <v>45916</v>
      </c>
      <c r="W19" s="113">
        <v>45946</v>
      </c>
      <c r="X19" s="113">
        <v>45977</v>
      </c>
      <c r="Y19" s="113">
        <v>46007</v>
      </c>
      <c r="Z19" s="113">
        <v>46039</v>
      </c>
      <c r="AA19" s="113">
        <v>46070</v>
      </c>
      <c r="AB19" s="113">
        <v>46098</v>
      </c>
      <c r="AC19" s="113">
        <v>46129</v>
      </c>
      <c r="AD19" s="113">
        <v>46159</v>
      </c>
      <c r="AE19" s="113">
        <v>46190</v>
      </c>
      <c r="AF19" s="113">
        <v>46220</v>
      </c>
      <c r="AG19" s="114" t="s">
        <v>68</v>
      </c>
    </row>
    <row r="20" spans="1:33" ht="15" thickBot="1" x14ac:dyDescent="0.35">
      <c r="A20" s="130" t="s">
        <v>25</v>
      </c>
      <c r="B20" s="131"/>
      <c r="C20" s="132"/>
      <c r="D20" s="40">
        <f>$E4</f>
        <v>6.3313289427635127</v>
      </c>
      <c r="E20" s="40">
        <f>$E5</f>
        <v>5.1732366135344083</v>
      </c>
      <c r="F20" s="40">
        <f>E6</f>
        <v>8.0652858642741236</v>
      </c>
      <c r="G20" s="40">
        <f>E7</f>
        <v>7.3048900766758935</v>
      </c>
      <c r="H20" s="41">
        <f>E8</f>
        <v>18.214501606694029</v>
      </c>
      <c r="I20" s="40">
        <f>E9</f>
        <v>15.710604180586046</v>
      </c>
      <c r="J20" s="40">
        <f>E10</f>
        <v>8.8034106455410264</v>
      </c>
      <c r="K20" s="40">
        <f>E11</f>
        <v>7.4766949826604314</v>
      </c>
      <c r="L20" s="40">
        <f>E12</f>
        <v>6.3599630937609373</v>
      </c>
      <c r="M20" s="40">
        <f>E13</f>
        <v>4.7978110782348633</v>
      </c>
      <c r="N20" s="40">
        <f>E14</f>
        <v>6.6940281887308704</v>
      </c>
      <c r="O20" s="40">
        <f>E15</f>
        <v>5.0682447265438579</v>
      </c>
      <c r="P20" s="42"/>
      <c r="R20" s="130" t="s">
        <v>25</v>
      </c>
      <c r="S20" s="131"/>
      <c r="T20" s="132"/>
      <c r="U20" s="40">
        <f>V4</f>
        <v>6.3313289427635127</v>
      </c>
      <c r="V20" s="40">
        <f>V5</f>
        <v>5.1732366135344083</v>
      </c>
      <c r="W20" s="40">
        <f>V6</f>
        <v>8.0652858642741236</v>
      </c>
      <c r="X20" s="40">
        <f>V7</f>
        <v>7.3048900766758935</v>
      </c>
      <c r="Y20" s="40">
        <f>V8</f>
        <v>18.214501606694029</v>
      </c>
      <c r="Z20" s="40">
        <f>V9</f>
        <v>15.710604180586046</v>
      </c>
      <c r="AA20" s="40">
        <f>V10</f>
        <v>8.8034106455410264</v>
      </c>
      <c r="AB20" s="40">
        <f>V11</f>
        <v>7.4766949826604314</v>
      </c>
      <c r="AC20" s="40">
        <f>V12</f>
        <v>6.3599630937609373</v>
      </c>
      <c r="AD20" s="40">
        <f>V13</f>
        <v>4.7978110782348633</v>
      </c>
      <c r="AE20" s="40">
        <f>V14</f>
        <v>6.6940281887308704</v>
      </c>
      <c r="AF20" s="40">
        <f>V15</f>
        <v>5.0682447265438579</v>
      </c>
      <c r="AG20" s="42"/>
    </row>
    <row r="21" spans="1:33" ht="15" thickBot="1" x14ac:dyDescent="0.35">
      <c r="A21" s="151" t="s">
        <v>26</v>
      </c>
      <c r="B21" s="152"/>
      <c r="C21" s="153"/>
      <c r="D21" s="171">
        <v>14</v>
      </c>
      <c r="E21" s="170">
        <v>14.8</v>
      </c>
      <c r="F21" s="170">
        <v>15.4</v>
      </c>
      <c r="G21" s="170">
        <v>14.5</v>
      </c>
      <c r="H21" s="170">
        <v>13.4</v>
      </c>
      <c r="I21" s="167">
        <v>15.8</v>
      </c>
      <c r="J21" s="167">
        <v>15.1</v>
      </c>
      <c r="K21" s="168">
        <v>16</v>
      </c>
      <c r="L21" s="165">
        <v>14.2</v>
      </c>
      <c r="M21" s="165">
        <v>13.9</v>
      </c>
      <c r="N21" s="165">
        <v>14.2</v>
      </c>
      <c r="O21" s="169">
        <v>13.2</v>
      </c>
      <c r="P21" s="49">
        <f>(D$20*D21+E$20*E21+F$20*F21+G$20*G21+H$20*H21+I$20*I21+J$20*J21+K$20*K21+L$20*L21+M$20*M21+N$20*N21+O$20*O21)/100</f>
        <v>14.591463841430434</v>
      </c>
      <c r="R21" s="151" t="s">
        <v>26</v>
      </c>
      <c r="S21" s="152"/>
      <c r="T21" s="153"/>
      <c r="U21" s="171">
        <v>14</v>
      </c>
      <c r="V21" s="170">
        <v>14.8</v>
      </c>
      <c r="W21" s="170">
        <v>15.4</v>
      </c>
      <c r="X21" s="170">
        <v>14.5</v>
      </c>
      <c r="Y21" s="170">
        <v>13.4</v>
      </c>
      <c r="Z21" s="167"/>
      <c r="AA21" s="167"/>
      <c r="AB21" s="168"/>
      <c r="AC21" s="165"/>
      <c r="AD21" s="165"/>
      <c r="AE21" s="165"/>
      <c r="AF21" s="169"/>
      <c r="AG21" s="49">
        <f>(U$20*U21+V$20*V21+W$20*W21+X$20*X21+Y$20*Y21+Z$20*Z21+AA$20*AA21+AB$20*AB21+AC$20*AC21+AD$20*AD21+AE$20*AE21+AF$20*AF21)/100</f>
        <v>6.3940313703032041</v>
      </c>
    </row>
    <row r="22" spans="1:33" ht="15.6" thickTop="1" thickBot="1" x14ac:dyDescent="0.35">
      <c r="A22" s="154" t="s">
        <v>27</v>
      </c>
      <c r="B22" s="155"/>
      <c r="C22" s="156"/>
      <c r="D22" s="40">
        <f>$C4</f>
        <v>5.3426668419438235</v>
      </c>
      <c r="E22" s="40">
        <f>$C5</f>
        <v>6.7229744533543663</v>
      </c>
      <c r="F22" s="40">
        <f>$C6</f>
        <v>7.6661846544849048</v>
      </c>
      <c r="G22" s="40">
        <f>$C7</f>
        <v>7.3671180053459535</v>
      </c>
      <c r="H22" s="40">
        <f>$C8</f>
        <v>9.4452477980807146</v>
      </c>
      <c r="I22" s="40">
        <f>$C9</f>
        <v>12.659392664650978</v>
      </c>
      <c r="J22" s="40">
        <f>$C10</f>
        <v>9.3324131282590592</v>
      </c>
      <c r="K22" s="51">
        <f>$C11</f>
        <v>10.721484597519829</v>
      </c>
      <c r="L22" s="40">
        <f>$C12</f>
        <v>8.7320888655186018</v>
      </c>
      <c r="M22" s="40">
        <f>$C13</f>
        <v>9.4835896761754519</v>
      </c>
      <c r="N22" s="40">
        <f>$C14</f>
        <v>6.3943297839709032</v>
      </c>
      <c r="O22" s="40">
        <f>$C15</f>
        <v>6.1325095306954118</v>
      </c>
      <c r="P22" s="49"/>
      <c r="R22" s="154" t="s">
        <v>27</v>
      </c>
      <c r="S22" s="155"/>
      <c r="T22" s="156"/>
      <c r="U22" s="52">
        <f>T4</f>
        <v>5.3426668419438235</v>
      </c>
      <c r="V22" s="52">
        <f>T5</f>
        <v>6.7229744533543663</v>
      </c>
      <c r="W22" s="52">
        <f>T6</f>
        <v>7.6661846544849048</v>
      </c>
      <c r="X22" s="52">
        <f>T7</f>
        <v>7.3671180053459535</v>
      </c>
      <c r="Y22" s="52">
        <f>T8</f>
        <v>9.4452477980807146</v>
      </c>
      <c r="Z22" s="52">
        <f>T9</f>
        <v>12.659392664650978</v>
      </c>
      <c r="AA22" s="52">
        <f>T10</f>
        <v>9.3324131282590592</v>
      </c>
      <c r="AB22" s="52">
        <f>T11</f>
        <v>10.721484597519829</v>
      </c>
      <c r="AC22" s="52">
        <f>T12</f>
        <v>8.7320888655186018</v>
      </c>
      <c r="AD22" s="52">
        <f>T13</f>
        <v>9.4835896761754519</v>
      </c>
      <c r="AE22" s="52">
        <f>T14</f>
        <v>6.3943297839709032</v>
      </c>
      <c r="AF22" s="52">
        <f>T15</f>
        <v>6.1325095306954118</v>
      </c>
      <c r="AG22" s="49"/>
    </row>
    <row r="23" spans="1:33" ht="15" thickBot="1" x14ac:dyDescent="0.35">
      <c r="A23" s="117" t="s">
        <v>28</v>
      </c>
      <c r="B23" s="118"/>
      <c r="C23" s="119"/>
      <c r="D23" s="163">
        <v>12.2</v>
      </c>
      <c r="E23" s="163">
        <v>11</v>
      </c>
      <c r="F23" s="163">
        <v>10.3</v>
      </c>
      <c r="G23" s="163">
        <v>10.199999999999999</v>
      </c>
      <c r="H23" s="163">
        <v>10.199999999999999</v>
      </c>
      <c r="I23" s="164">
        <v>14.5</v>
      </c>
      <c r="J23" s="164">
        <v>14.3</v>
      </c>
      <c r="K23" s="165">
        <v>14.2</v>
      </c>
      <c r="L23" s="165">
        <v>13.7</v>
      </c>
      <c r="M23" s="165">
        <v>13.1</v>
      </c>
      <c r="N23" s="165">
        <v>13.3</v>
      </c>
      <c r="O23" s="165">
        <v>12.6</v>
      </c>
      <c r="P23" s="49">
        <f>(D$22*D23+E$22*E23+F$22*F23+G$22*G23+H$22*H23+I$22*I23+J$22*J23+K$22*K23+L$22*L23+M$22*M23+N$22*N23+O$22*O23)/100</f>
        <v>12.650197186801631</v>
      </c>
      <c r="R23" s="117" t="s">
        <v>28</v>
      </c>
      <c r="S23" s="118"/>
      <c r="T23" s="119"/>
      <c r="U23" s="163">
        <v>12.2</v>
      </c>
      <c r="V23" s="163">
        <v>11</v>
      </c>
      <c r="W23" s="163">
        <v>10.3</v>
      </c>
      <c r="X23" s="163">
        <v>10.199999999999999</v>
      </c>
      <c r="Y23" s="163">
        <v>10.199999999999999</v>
      </c>
      <c r="Z23" s="164"/>
      <c r="AA23" s="164"/>
      <c r="AB23" s="165"/>
      <c r="AC23" s="165"/>
      <c r="AD23" s="165"/>
      <c r="AE23" s="165"/>
      <c r="AF23" s="166"/>
      <c r="AG23" s="49">
        <f>(U$22*U23+V$22*V23+W$22*W23+X$22*X23+Y$22*Y23+Z$22*Z23+AA$22*AA23+AB$22*AB23+AC$22*AC23+AD$22*AD23+AE$22*AE23+AF$22*AF23)/100</f>
        <v>3.8958108759475918</v>
      </c>
    </row>
    <row r="24" spans="1:33" x14ac:dyDescent="0.3">
      <c r="A24" s="1"/>
      <c r="B24" s="1"/>
      <c r="C24" s="1"/>
      <c r="D24" s="1"/>
      <c r="E24" s="1"/>
      <c r="F24" s="1"/>
      <c r="G24" s="1"/>
      <c r="H24" s="1"/>
      <c r="I24" s="1"/>
      <c r="J24" s="1"/>
      <c r="K24" s="1"/>
      <c r="L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45948</v>
      </c>
      <c r="E32" s="99">
        <v>45979</v>
      </c>
      <c r="F32" s="99">
        <v>46009</v>
      </c>
      <c r="G32" s="99">
        <v>46041</v>
      </c>
      <c r="H32" s="99">
        <v>46072</v>
      </c>
      <c r="I32" s="99">
        <v>46100</v>
      </c>
      <c r="J32" s="99">
        <v>46131</v>
      </c>
      <c r="K32" s="99">
        <v>46161</v>
      </c>
      <c r="L32" s="99">
        <v>46192</v>
      </c>
      <c r="M32" s="107">
        <v>46222</v>
      </c>
      <c r="N32" s="58">
        <v>46253</v>
      </c>
      <c r="O32" s="58">
        <v>46284</v>
      </c>
      <c r="P32" s="36" t="s">
        <v>68</v>
      </c>
      <c r="R32" s="148"/>
      <c r="S32" s="149"/>
      <c r="T32" s="150"/>
      <c r="U32" s="113">
        <v>45948</v>
      </c>
      <c r="V32" s="113">
        <v>45979</v>
      </c>
      <c r="W32" s="113">
        <v>46009</v>
      </c>
      <c r="X32" s="113">
        <v>46041</v>
      </c>
      <c r="Y32" s="113">
        <v>46072</v>
      </c>
      <c r="Z32" s="113">
        <v>46100</v>
      </c>
      <c r="AA32" s="113">
        <v>46131</v>
      </c>
      <c r="AB32" s="113">
        <v>46161</v>
      </c>
      <c r="AC32" s="113">
        <v>46192</v>
      </c>
      <c r="AD32" s="113">
        <v>46222</v>
      </c>
      <c r="AE32" s="115">
        <v>46253</v>
      </c>
      <c r="AF32" s="115">
        <v>46284</v>
      </c>
      <c r="AG32" s="114" t="s">
        <v>68</v>
      </c>
    </row>
    <row r="33" spans="1:33" ht="15" thickBot="1" x14ac:dyDescent="0.35">
      <c r="A33" s="130" t="s">
        <v>25</v>
      </c>
      <c r="B33" s="131"/>
      <c r="C33" s="132"/>
      <c r="D33" s="40">
        <f>E6</f>
        <v>8.0652858642741236</v>
      </c>
      <c r="E33" s="40">
        <f>E7</f>
        <v>7.3048900766758935</v>
      </c>
      <c r="F33" s="40">
        <f>E8</f>
        <v>18.214501606694029</v>
      </c>
      <c r="G33" s="40">
        <f>E9</f>
        <v>15.710604180586046</v>
      </c>
      <c r="H33" s="40">
        <f>E10</f>
        <v>8.8034106455410264</v>
      </c>
      <c r="I33" s="40">
        <f>E11</f>
        <v>7.4766949826604314</v>
      </c>
      <c r="J33" s="40">
        <f>E12</f>
        <v>6.3599630937609373</v>
      </c>
      <c r="K33" s="40">
        <f>E13</f>
        <v>4.7978110782348633</v>
      </c>
      <c r="L33" s="40">
        <f>E14</f>
        <v>6.6940281887308704</v>
      </c>
      <c r="M33" s="40">
        <f>E15</f>
        <v>5.0682447265438579</v>
      </c>
      <c r="N33" s="40">
        <f>E4</f>
        <v>6.3313289427635127</v>
      </c>
      <c r="O33" s="40">
        <f>E5</f>
        <v>5.1732366135344083</v>
      </c>
      <c r="P33" s="42"/>
      <c r="R33" s="130" t="s">
        <v>25</v>
      </c>
      <c r="S33" s="131"/>
      <c r="T33" s="132"/>
      <c r="U33" s="40">
        <f>V6</f>
        <v>8.0652858642741236</v>
      </c>
      <c r="V33" s="40">
        <f>V7</f>
        <v>7.3048900766758935</v>
      </c>
      <c r="W33" s="40">
        <f>V8</f>
        <v>18.214501606694029</v>
      </c>
      <c r="X33" s="40">
        <f>V9</f>
        <v>15.710604180586046</v>
      </c>
      <c r="Y33" s="40">
        <f>V10</f>
        <v>8.8034106455410264</v>
      </c>
      <c r="Z33" s="40">
        <f>V11</f>
        <v>7.4766949826604314</v>
      </c>
      <c r="AA33" s="40">
        <f>V12</f>
        <v>6.3599630937609373</v>
      </c>
      <c r="AB33" s="40">
        <f>V13</f>
        <v>4.7978110782348633</v>
      </c>
      <c r="AC33" s="40">
        <f>V14</f>
        <v>6.6940281887308704</v>
      </c>
      <c r="AD33" s="40">
        <f>V15</f>
        <v>5.0682447265438579</v>
      </c>
      <c r="AE33" s="40">
        <f>V4</f>
        <v>6.3313289427635127</v>
      </c>
      <c r="AF33" s="40">
        <f>V5</f>
        <v>5.1732366135344083</v>
      </c>
      <c r="AG33" s="49"/>
    </row>
    <row r="34" spans="1:33" ht="15" thickBot="1" x14ac:dyDescent="0.35">
      <c r="A34" s="133" t="s">
        <v>31</v>
      </c>
      <c r="B34" s="134"/>
      <c r="C34" s="135"/>
      <c r="D34" s="163">
        <v>17.899999999999999</v>
      </c>
      <c r="E34" s="163">
        <v>21.2</v>
      </c>
      <c r="F34" s="163">
        <v>21</v>
      </c>
      <c r="G34" s="164">
        <v>23.3</v>
      </c>
      <c r="H34" s="164">
        <v>19.5</v>
      </c>
      <c r="I34" s="164">
        <v>16.7</v>
      </c>
      <c r="J34" s="165">
        <v>16.7</v>
      </c>
      <c r="K34" s="165">
        <v>17</v>
      </c>
      <c r="L34" s="165">
        <v>17.100000000000001</v>
      </c>
      <c r="M34" s="165">
        <v>17.2</v>
      </c>
      <c r="N34" s="166">
        <v>17.600000000000001</v>
      </c>
      <c r="O34" s="166">
        <v>18.100000000000001</v>
      </c>
      <c r="P34" s="49">
        <f>(D$33*D34+E$33*E34+F$33*F34+G$33*G34+H$33*H34+I$33*I34+J$33*J34+K$33*K34+L$33*L34+M$33*M34+N$33*N34+O$33*O34)/100</f>
        <v>19.388040469600078</v>
      </c>
      <c r="R34" s="133" t="s">
        <v>31</v>
      </c>
      <c r="S34" s="134"/>
      <c r="T34" s="135"/>
      <c r="U34" s="163">
        <v>17.899999999999999</v>
      </c>
      <c r="V34" s="163">
        <v>21.2</v>
      </c>
      <c r="W34" s="163">
        <v>21</v>
      </c>
      <c r="X34" s="164"/>
      <c r="Y34" s="164"/>
      <c r="Z34" s="164"/>
      <c r="AA34" s="165"/>
      <c r="AB34" s="165"/>
      <c r="AC34" s="165"/>
      <c r="AD34" s="165"/>
      <c r="AE34" s="166"/>
      <c r="AF34" s="166"/>
      <c r="AG34" s="49">
        <f>(U$33*U34+V$33*V34+W$33*W34+X$33*X34+Y$33*Y34+Z$33*Z34+AA$33*AA34+AB$33*AB34+AC$33*AC34+AD$33*AD34+AE$33*AE34+AF$33*AF34)/100</f>
        <v>6.8173682033661036</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5"/>
  <sheetViews>
    <sheetView topLeftCell="J1" zoomScale="80" zoomScaleNormal="80" workbookViewId="0">
      <selection activeCell="AF33" sqref="AF33"/>
    </sheetView>
  </sheetViews>
  <sheetFormatPr defaultRowHeight="14.4" x14ac:dyDescent="0.3"/>
  <cols>
    <col min="1" max="1" width="10" bestFit="1" customWidth="1"/>
    <col min="18" max="18" width="10" bestFit="1" customWidth="1"/>
  </cols>
  <sheetData>
    <row r="1" spans="1:22" x14ac:dyDescent="0.3">
      <c r="A1" s="1"/>
      <c r="B1" s="1"/>
      <c r="C1" s="1"/>
      <c r="D1" s="1"/>
      <c r="E1" s="1"/>
      <c r="F1" s="1"/>
      <c r="G1" s="1"/>
      <c r="H1" s="1"/>
      <c r="I1" s="1"/>
      <c r="J1" s="1"/>
      <c r="K1" s="1"/>
      <c r="L1" s="1"/>
      <c r="M1" s="1"/>
      <c r="N1" s="1"/>
      <c r="O1" s="1"/>
      <c r="P1" s="1"/>
    </row>
    <row r="2" spans="1:22" ht="15.6" x14ac:dyDescent="0.3">
      <c r="A2" s="136" t="s">
        <v>39</v>
      </c>
      <c r="B2" s="137"/>
      <c r="C2" s="137"/>
      <c r="D2" s="137"/>
      <c r="E2" s="138"/>
      <c r="F2" s="1"/>
      <c r="G2" s="1"/>
      <c r="H2" s="1"/>
      <c r="I2" s="1"/>
      <c r="J2" s="1"/>
      <c r="K2" s="1"/>
      <c r="L2" s="1"/>
      <c r="M2" s="1"/>
      <c r="N2" s="1"/>
      <c r="O2" s="1"/>
      <c r="P2" s="1"/>
      <c r="R2" s="139" t="s">
        <v>39</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8752</v>
      </c>
      <c r="C4" s="10">
        <f>(B4/$B$16)*100</f>
        <v>6.9085283066527738</v>
      </c>
      <c r="D4" s="9">
        <v>2327</v>
      </c>
      <c r="E4" s="11">
        <f>(D4/$D$16)*100</f>
        <v>5.8830965262678871</v>
      </c>
      <c r="F4" s="1"/>
      <c r="G4" s="1"/>
      <c r="H4" s="1"/>
      <c r="I4" s="12"/>
      <c r="J4" s="1"/>
      <c r="K4" s="12"/>
      <c r="L4" s="1"/>
      <c r="M4" s="1"/>
      <c r="N4" s="1"/>
      <c r="O4" s="1"/>
      <c r="P4" s="1"/>
      <c r="R4" s="8" t="s">
        <v>7</v>
      </c>
      <c r="S4" s="9">
        <v>8752</v>
      </c>
      <c r="T4" s="13">
        <f>(S4/$S$16)*100</f>
        <v>6.9085283066527738</v>
      </c>
      <c r="U4" s="9">
        <v>2327</v>
      </c>
      <c r="V4" s="11">
        <f>(U4/$U$16)*100</f>
        <v>5.8830965262678871</v>
      </c>
    </row>
    <row r="5" spans="1:22" x14ac:dyDescent="0.3">
      <c r="A5" s="8" t="s">
        <v>8</v>
      </c>
      <c r="B5" s="9">
        <v>10217</v>
      </c>
      <c r="C5" s="11">
        <f t="shared" ref="C5:C15" si="0">(B5/$B$16)*100</f>
        <v>8.0649490069779919</v>
      </c>
      <c r="D5" s="9">
        <v>2151</v>
      </c>
      <c r="E5" s="11">
        <f t="shared" ref="E5:E15" si="1">(D5/$D$16)*100</f>
        <v>5.4381352075643425</v>
      </c>
      <c r="F5" s="1"/>
      <c r="G5" s="1"/>
      <c r="H5" s="1"/>
      <c r="I5" s="12"/>
      <c r="J5" s="1"/>
      <c r="K5" s="12"/>
      <c r="L5" s="1"/>
      <c r="M5" s="1"/>
      <c r="N5" s="1"/>
      <c r="O5" s="1"/>
      <c r="P5" s="1"/>
      <c r="R5" s="8" t="s">
        <v>8</v>
      </c>
      <c r="S5" s="9">
        <v>10217</v>
      </c>
      <c r="T5" s="13">
        <f t="shared" ref="T5:T15" si="2">(S5/$S$16)*100</f>
        <v>8.0649490069779919</v>
      </c>
      <c r="U5" s="9">
        <v>2151</v>
      </c>
      <c r="V5" s="11">
        <f t="shared" ref="V5:V15" si="3">(U5/$U$16)*100</f>
        <v>5.4381352075643425</v>
      </c>
    </row>
    <row r="6" spans="1:22" x14ac:dyDescent="0.3">
      <c r="A6" s="8" t="s">
        <v>9</v>
      </c>
      <c r="B6" s="9">
        <v>12785</v>
      </c>
      <c r="C6" s="11">
        <f t="shared" si="0"/>
        <v>10.092040036626566</v>
      </c>
      <c r="D6" s="9">
        <v>3581</v>
      </c>
      <c r="E6" s="11">
        <f t="shared" si="1"/>
        <v>9.0534459220306402</v>
      </c>
      <c r="F6" s="1"/>
      <c r="G6" s="1"/>
      <c r="H6" s="1"/>
      <c r="I6" s="12"/>
      <c r="J6" s="1"/>
      <c r="K6" s="12"/>
      <c r="L6" s="1"/>
      <c r="M6" s="1"/>
      <c r="N6" s="1"/>
      <c r="O6" s="1"/>
      <c r="P6" s="1"/>
      <c r="R6" s="8" t="s">
        <v>9</v>
      </c>
      <c r="S6" s="9">
        <v>12785</v>
      </c>
      <c r="T6" s="13">
        <f t="shared" si="2"/>
        <v>10.092040036626566</v>
      </c>
      <c r="U6" s="9">
        <v>3581</v>
      </c>
      <c r="V6" s="11">
        <f t="shared" si="3"/>
        <v>9.0534459220306402</v>
      </c>
    </row>
    <row r="7" spans="1:22" x14ac:dyDescent="0.3">
      <c r="A7" s="8" t="s">
        <v>10</v>
      </c>
      <c r="B7" s="9">
        <v>10322</v>
      </c>
      <c r="C7" s="11">
        <f t="shared" si="0"/>
        <v>8.147832401881848</v>
      </c>
      <c r="D7" s="9">
        <v>3165</v>
      </c>
      <c r="E7" s="11">
        <f t="shared" si="1"/>
        <v>8.0017191687313538</v>
      </c>
      <c r="F7" s="1"/>
      <c r="G7" s="1"/>
      <c r="H7" s="1"/>
      <c r="I7" s="12"/>
      <c r="J7" s="1"/>
      <c r="K7" s="12"/>
      <c r="L7" s="1"/>
      <c r="M7" s="1"/>
      <c r="N7" s="1"/>
      <c r="O7" s="1"/>
      <c r="P7" s="1"/>
      <c r="R7" s="8" t="s">
        <v>10</v>
      </c>
      <c r="S7" s="9">
        <v>10322</v>
      </c>
      <c r="T7" s="13">
        <f t="shared" si="2"/>
        <v>8.147832401881848</v>
      </c>
      <c r="U7" s="9">
        <v>3165</v>
      </c>
      <c r="V7" s="11">
        <f t="shared" si="3"/>
        <v>8.0017191687313538</v>
      </c>
    </row>
    <row r="8" spans="1:22" x14ac:dyDescent="0.3">
      <c r="A8" s="8" t="s">
        <v>11</v>
      </c>
      <c r="B8" s="9">
        <v>10445</v>
      </c>
      <c r="C8" s="11">
        <f t="shared" si="0"/>
        <v>8.2449243787692215</v>
      </c>
      <c r="D8" s="9">
        <v>4227</v>
      </c>
      <c r="E8" s="11">
        <f t="shared" si="1"/>
        <v>10.686656216817516</v>
      </c>
      <c r="F8" s="1"/>
      <c r="G8" s="1"/>
      <c r="H8" s="1"/>
      <c r="I8" s="12"/>
      <c r="J8" s="1"/>
      <c r="K8" s="12"/>
      <c r="L8" s="1"/>
      <c r="M8" s="1"/>
      <c r="N8" s="1"/>
      <c r="O8" s="1"/>
      <c r="P8" s="1"/>
      <c r="R8" s="8" t="s">
        <v>11</v>
      </c>
      <c r="S8" s="9">
        <v>10445</v>
      </c>
      <c r="T8" s="13">
        <f t="shared" si="2"/>
        <v>8.2449243787692215</v>
      </c>
      <c r="U8" s="9">
        <v>4227</v>
      </c>
      <c r="V8" s="11">
        <f t="shared" si="3"/>
        <v>10.686656216817516</v>
      </c>
    </row>
    <row r="9" spans="1:22" x14ac:dyDescent="0.3">
      <c r="A9" s="8" t="s">
        <v>12</v>
      </c>
      <c r="B9" s="16">
        <v>11682</v>
      </c>
      <c r="C9" s="11">
        <f t="shared" si="0"/>
        <v>9.2213697073032108</v>
      </c>
      <c r="D9" s="9">
        <v>6017</v>
      </c>
      <c r="E9" s="11">
        <f t="shared" si="1"/>
        <v>15.212115083177427</v>
      </c>
      <c r="F9" s="1"/>
      <c r="G9" s="1"/>
      <c r="H9" s="1"/>
      <c r="I9" s="12"/>
      <c r="J9" s="1"/>
      <c r="K9" s="12"/>
      <c r="L9" s="1"/>
      <c r="M9" s="1"/>
      <c r="N9" s="1"/>
      <c r="O9" s="1"/>
      <c r="P9" s="1"/>
      <c r="R9" s="8" t="s">
        <v>12</v>
      </c>
      <c r="S9" s="16">
        <v>11682</v>
      </c>
      <c r="T9" s="13">
        <f t="shared" si="2"/>
        <v>9.2213697073032108</v>
      </c>
      <c r="U9" s="9">
        <v>6017</v>
      </c>
      <c r="V9" s="11">
        <f t="shared" si="3"/>
        <v>15.212115083177427</v>
      </c>
    </row>
    <row r="10" spans="1:22" x14ac:dyDescent="0.3">
      <c r="A10" s="8" t="s">
        <v>13</v>
      </c>
      <c r="B10" s="9">
        <v>11968</v>
      </c>
      <c r="C10" s="11">
        <f t="shared" si="0"/>
        <v>9.447128287707999</v>
      </c>
      <c r="D10" s="9">
        <v>2525</v>
      </c>
      <c r="E10" s="11">
        <f t="shared" si="1"/>
        <v>6.3836780098093753</v>
      </c>
      <c r="F10" s="1"/>
      <c r="G10" s="1"/>
      <c r="H10" s="1"/>
      <c r="I10" s="12"/>
      <c r="J10" s="1"/>
      <c r="K10" s="12"/>
      <c r="L10" s="1"/>
      <c r="M10" s="1"/>
      <c r="N10" s="1"/>
      <c r="O10" s="1"/>
      <c r="P10" s="1"/>
      <c r="R10" s="8" t="s">
        <v>13</v>
      </c>
      <c r="S10" s="9">
        <v>11968</v>
      </c>
      <c r="T10" s="13">
        <f t="shared" si="2"/>
        <v>9.447128287707999</v>
      </c>
      <c r="U10" s="9">
        <v>2525</v>
      </c>
      <c r="V10" s="11">
        <f t="shared" si="3"/>
        <v>6.3836780098093753</v>
      </c>
    </row>
    <row r="11" spans="1:22" x14ac:dyDescent="0.3">
      <c r="A11" s="8" t="s">
        <v>14</v>
      </c>
      <c r="B11" s="83">
        <v>10799</v>
      </c>
      <c r="C11" s="11">
        <f t="shared" si="0"/>
        <v>8.5243598244450762</v>
      </c>
      <c r="D11" s="83">
        <v>2714</v>
      </c>
      <c r="E11" s="11">
        <f t="shared" si="1"/>
        <v>6.8615057895535223</v>
      </c>
      <c r="F11" s="1"/>
      <c r="G11" s="1"/>
      <c r="H11" s="1"/>
      <c r="I11" s="12"/>
      <c r="J11" s="1"/>
      <c r="K11" s="12"/>
      <c r="L11" s="1"/>
      <c r="M11" s="1"/>
      <c r="N11" s="1"/>
      <c r="O11" s="1"/>
      <c r="P11" s="1"/>
      <c r="R11" s="8" t="s">
        <v>14</v>
      </c>
      <c r="S11" s="9">
        <v>10799</v>
      </c>
      <c r="T11" s="13">
        <f t="shared" si="2"/>
        <v>8.5243598244450762</v>
      </c>
      <c r="U11" s="9">
        <v>2714</v>
      </c>
      <c r="V11" s="11">
        <f t="shared" si="3"/>
        <v>6.8615057895535223</v>
      </c>
    </row>
    <row r="12" spans="1:22" x14ac:dyDescent="0.3">
      <c r="A12" s="8" t="s">
        <v>15</v>
      </c>
      <c r="B12" s="83">
        <v>11047</v>
      </c>
      <c r="C12" s="11">
        <f t="shared" si="0"/>
        <v>8.7201225095513237</v>
      </c>
      <c r="D12" s="83">
        <v>2797</v>
      </c>
      <c r="E12" s="11">
        <f t="shared" si="1"/>
        <v>7.0713455023512157</v>
      </c>
      <c r="F12" s="1"/>
      <c r="G12" s="1"/>
      <c r="H12" s="1"/>
      <c r="I12" s="12"/>
      <c r="J12" s="1"/>
      <c r="K12" s="12"/>
      <c r="L12" s="1"/>
      <c r="M12" s="1"/>
      <c r="N12" s="1"/>
      <c r="O12" s="1"/>
      <c r="P12" s="1"/>
      <c r="R12" s="8" t="s">
        <v>15</v>
      </c>
      <c r="S12" s="9">
        <v>11047</v>
      </c>
      <c r="T12" s="13">
        <f t="shared" si="2"/>
        <v>8.7201225095513237</v>
      </c>
      <c r="U12" s="9">
        <v>2797</v>
      </c>
      <c r="V12" s="11">
        <f t="shared" si="3"/>
        <v>7.0713455023512157</v>
      </c>
    </row>
    <row r="13" spans="1:22" x14ac:dyDescent="0.3">
      <c r="A13" s="8" t="s">
        <v>16</v>
      </c>
      <c r="B13" s="83">
        <v>10738</v>
      </c>
      <c r="C13" s="11">
        <f t="shared" si="0"/>
        <v>8.4762085188342642</v>
      </c>
      <c r="D13" s="83">
        <v>3069</v>
      </c>
      <c r="E13" s="11">
        <f t="shared" si="1"/>
        <v>7.759012994893058</v>
      </c>
      <c r="F13" s="1"/>
      <c r="G13" s="1"/>
      <c r="H13" s="1"/>
      <c r="I13" s="12"/>
      <c r="J13" s="1"/>
      <c r="K13" s="12"/>
      <c r="L13" s="1"/>
      <c r="M13" s="1"/>
      <c r="N13" s="1"/>
      <c r="O13" s="1"/>
      <c r="P13" s="1"/>
      <c r="R13" s="8" t="s">
        <v>16</v>
      </c>
      <c r="S13" s="9">
        <v>10738</v>
      </c>
      <c r="T13" s="13">
        <f t="shared" si="2"/>
        <v>8.4762085188342642</v>
      </c>
      <c r="U13" s="9">
        <v>3069</v>
      </c>
      <c r="V13" s="11">
        <f t="shared" si="3"/>
        <v>7.759012994893058</v>
      </c>
    </row>
    <row r="14" spans="1:22" x14ac:dyDescent="0.3">
      <c r="A14" s="8" t="s">
        <v>17</v>
      </c>
      <c r="B14" s="84">
        <v>9045</v>
      </c>
      <c r="C14" s="11">
        <f t="shared" si="0"/>
        <v>7.1398124467178175</v>
      </c>
      <c r="D14" s="84">
        <v>3030</v>
      </c>
      <c r="E14" s="11">
        <f t="shared" si="1"/>
        <v>7.6604136117712498</v>
      </c>
      <c r="F14" s="1"/>
      <c r="G14" s="22" t="s">
        <v>18</v>
      </c>
      <c r="H14" s="22"/>
      <c r="I14" s="12"/>
      <c r="J14" s="1"/>
      <c r="K14" s="12"/>
      <c r="L14" s="1"/>
      <c r="M14" s="1"/>
      <c r="N14" s="1"/>
      <c r="O14" s="1"/>
      <c r="P14" s="1"/>
      <c r="R14" s="8" t="s">
        <v>17</v>
      </c>
      <c r="S14" s="14">
        <v>9045</v>
      </c>
      <c r="T14" s="13">
        <f t="shared" si="2"/>
        <v>7.1398124467178175</v>
      </c>
      <c r="U14" s="14">
        <v>3030</v>
      </c>
      <c r="V14" s="11">
        <f t="shared" si="3"/>
        <v>7.6604136117712498</v>
      </c>
    </row>
    <row r="15" spans="1:22" x14ac:dyDescent="0.3">
      <c r="A15" s="23" t="s">
        <v>19</v>
      </c>
      <c r="B15" s="85">
        <v>8884</v>
      </c>
      <c r="C15" s="25">
        <f t="shared" si="0"/>
        <v>7.012724574531906</v>
      </c>
      <c r="D15" s="85">
        <v>3951</v>
      </c>
      <c r="E15" s="25">
        <f t="shared" si="1"/>
        <v>9.9888759670324117</v>
      </c>
      <c r="F15" s="1"/>
      <c r="G15" s="1" t="s">
        <v>20</v>
      </c>
      <c r="H15" s="1"/>
      <c r="I15" s="1"/>
      <c r="J15" s="1"/>
      <c r="K15" s="12"/>
      <c r="L15" s="1"/>
      <c r="M15" s="1"/>
      <c r="N15" s="1"/>
      <c r="O15" s="1"/>
      <c r="P15" s="1"/>
      <c r="R15" s="23" t="s">
        <v>19</v>
      </c>
      <c r="S15" s="29">
        <v>8884</v>
      </c>
      <c r="T15" s="27">
        <f t="shared" si="2"/>
        <v>7.012724574531906</v>
      </c>
      <c r="U15" s="9">
        <v>3951</v>
      </c>
      <c r="V15" s="11">
        <f t="shared" si="3"/>
        <v>9.9888759670324117</v>
      </c>
    </row>
    <row r="16" spans="1:22" x14ac:dyDescent="0.3">
      <c r="A16" s="28" t="s">
        <v>21</v>
      </c>
      <c r="B16" s="29">
        <f>SUM(B4:B15)</f>
        <v>126684</v>
      </c>
      <c r="C16" s="30">
        <f>SUM(C4:C15)</f>
        <v>99.999999999999986</v>
      </c>
      <c r="D16" s="29">
        <f>SUM(D4:D15)</f>
        <v>39554</v>
      </c>
      <c r="E16" s="31">
        <f>SUM(E4:E15)</f>
        <v>100</v>
      </c>
      <c r="F16" s="1"/>
      <c r="G16" s="1"/>
      <c r="H16" s="1"/>
      <c r="I16" s="1"/>
      <c r="J16" s="1"/>
      <c r="K16" s="1"/>
      <c r="L16" s="1"/>
      <c r="M16" s="1"/>
      <c r="N16" s="1"/>
      <c r="O16" s="1"/>
      <c r="P16" s="1"/>
      <c r="R16" s="28" t="s">
        <v>21</v>
      </c>
      <c r="S16" s="29">
        <f>SUM(S4:S15)</f>
        <v>126684</v>
      </c>
      <c r="T16" s="30">
        <f>SUM(T4:T15)</f>
        <v>99.999999999999986</v>
      </c>
      <c r="U16" s="32">
        <f>SUM(U4:U15)</f>
        <v>39554</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58.2" thickBot="1" x14ac:dyDescent="0.35">
      <c r="A19" s="145"/>
      <c r="B19" s="146"/>
      <c r="C19" s="147"/>
      <c r="D19" s="34">
        <v>42231</v>
      </c>
      <c r="E19" s="35">
        <v>42262</v>
      </c>
      <c r="F19" s="35">
        <v>42292</v>
      </c>
      <c r="G19" s="35">
        <v>42323</v>
      </c>
      <c r="H19" s="35">
        <v>42353</v>
      </c>
      <c r="I19" s="35">
        <v>42020</v>
      </c>
      <c r="J19" s="35">
        <v>42051</v>
      </c>
      <c r="K19" s="35">
        <v>42079</v>
      </c>
      <c r="L19" s="35">
        <v>42110</v>
      </c>
      <c r="M19" s="35">
        <v>42140</v>
      </c>
      <c r="N19" s="35">
        <v>42171</v>
      </c>
      <c r="O19" s="35">
        <v>42201</v>
      </c>
      <c r="P19" s="36" t="s">
        <v>40</v>
      </c>
      <c r="Q19" s="86" t="s">
        <v>37</v>
      </c>
      <c r="R19" s="148"/>
      <c r="S19" s="149"/>
      <c r="T19" s="150"/>
      <c r="U19" s="37">
        <v>42231</v>
      </c>
      <c r="V19" s="38">
        <v>42262</v>
      </c>
      <c r="W19" s="38">
        <v>42292</v>
      </c>
      <c r="X19" s="38">
        <v>42323</v>
      </c>
      <c r="Y19" s="38">
        <v>42353</v>
      </c>
      <c r="Z19" s="38">
        <v>42020</v>
      </c>
      <c r="AA19" s="38">
        <v>42051</v>
      </c>
      <c r="AB19" s="38">
        <v>42079</v>
      </c>
      <c r="AC19" s="38">
        <v>42110</v>
      </c>
      <c r="AD19" s="38">
        <v>42140</v>
      </c>
      <c r="AE19" s="38">
        <v>42171</v>
      </c>
      <c r="AF19" s="38">
        <v>42201</v>
      </c>
      <c r="AG19" s="39" t="s">
        <v>41</v>
      </c>
    </row>
    <row r="20" spans="1:33" ht="15" thickBot="1" x14ac:dyDescent="0.35">
      <c r="A20" s="130" t="s">
        <v>25</v>
      </c>
      <c r="B20" s="131"/>
      <c r="C20" s="132"/>
      <c r="D20" s="40">
        <f>$E4</f>
        <v>5.8830965262678871</v>
      </c>
      <c r="E20" s="40">
        <f>$E5</f>
        <v>5.4381352075643425</v>
      </c>
      <c r="F20" s="40">
        <f>E6</f>
        <v>9.0534459220306402</v>
      </c>
      <c r="G20" s="40">
        <f>E7</f>
        <v>8.0017191687313538</v>
      </c>
      <c r="H20" s="40">
        <f>E8</f>
        <v>10.686656216817516</v>
      </c>
      <c r="I20" s="40">
        <f>E9</f>
        <v>15.212115083177427</v>
      </c>
      <c r="J20" s="40">
        <f>E10</f>
        <v>6.3836780098093753</v>
      </c>
      <c r="K20" s="40">
        <f>E11</f>
        <v>6.8615057895535223</v>
      </c>
      <c r="L20" s="40">
        <f>E12</f>
        <v>7.0713455023512157</v>
      </c>
      <c r="M20" s="40">
        <f>E13</f>
        <v>7.759012994893058</v>
      </c>
      <c r="N20" s="40">
        <f>E14</f>
        <v>7.6604136117712498</v>
      </c>
      <c r="O20" s="40">
        <f>E15</f>
        <v>9.9888759670324117</v>
      </c>
      <c r="P20" s="42"/>
      <c r="Q20" s="87"/>
      <c r="R20" s="130" t="s">
        <v>25</v>
      </c>
      <c r="S20" s="131"/>
      <c r="T20" s="132"/>
      <c r="U20" s="40">
        <f>V4</f>
        <v>5.8830965262678871</v>
      </c>
      <c r="V20" s="40">
        <f>V5</f>
        <v>5.4381352075643425</v>
      </c>
      <c r="W20" s="40">
        <f>V6</f>
        <v>9.0534459220306402</v>
      </c>
      <c r="X20" s="40">
        <f>V7</f>
        <v>8.0017191687313538</v>
      </c>
      <c r="Y20" s="40">
        <f>V8</f>
        <v>10.686656216817516</v>
      </c>
      <c r="Z20" s="40">
        <f>V9</f>
        <v>15.212115083177427</v>
      </c>
      <c r="AA20" s="40">
        <f>V10</f>
        <v>6.3836780098093753</v>
      </c>
      <c r="AB20" s="40">
        <f>V11</f>
        <v>6.8615057895535223</v>
      </c>
      <c r="AC20" s="40">
        <f>V12</f>
        <v>7.0713455023512157</v>
      </c>
      <c r="AD20" s="40">
        <f>V13</f>
        <v>7.759012994893058</v>
      </c>
      <c r="AE20" s="40">
        <f>V14</f>
        <v>7.6604136117712498</v>
      </c>
      <c r="AF20" s="40">
        <f>V15</f>
        <v>9.9888759670324117</v>
      </c>
      <c r="AG20" s="42"/>
    </row>
    <row r="21" spans="1:33" ht="15" thickBot="1" x14ac:dyDescent="0.35">
      <c r="A21" s="151" t="s">
        <v>26</v>
      </c>
      <c r="B21" s="152"/>
      <c r="C21" s="153"/>
      <c r="D21" s="43">
        <v>12.9</v>
      </c>
      <c r="E21" s="45">
        <v>12.1</v>
      </c>
      <c r="F21" s="44">
        <v>12</v>
      </c>
      <c r="G21" s="44">
        <v>11.7</v>
      </c>
      <c r="H21" s="44">
        <v>11.7</v>
      </c>
      <c r="I21" s="45">
        <v>11.4</v>
      </c>
      <c r="J21" s="45">
        <v>11.2</v>
      </c>
      <c r="K21" s="88">
        <v>10.6</v>
      </c>
      <c r="L21" s="88">
        <v>10.3</v>
      </c>
      <c r="M21" s="48">
        <v>10.199999999999999</v>
      </c>
      <c r="N21" s="48">
        <v>10.4</v>
      </c>
      <c r="O21" s="88">
        <v>9.93</v>
      </c>
      <c r="P21" s="89">
        <f>(D$20*D21+E$20*E21+F$20*F21+G$20*G21+H$20*H21+I$20*I21+J$20*J21+K$20*K21+L$20*L21+M$20*M21+N$20*N21+O$20*O21)/100</f>
        <v>11.174706224402081</v>
      </c>
      <c r="Q21" s="90">
        <v>11.2</v>
      </c>
      <c r="R21" s="151" t="s">
        <v>26</v>
      </c>
      <c r="S21" s="152"/>
      <c r="T21" s="153"/>
      <c r="U21" s="43">
        <v>12.9</v>
      </c>
      <c r="V21" s="45">
        <v>12.2</v>
      </c>
      <c r="W21" s="44">
        <v>12.1</v>
      </c>
      <c r="X21" s="44">
        <v>11.9</v>
      </c>
      <c r="Y21" s="44">
        <v>11.8</v>
      </c>
      <c r="Z21" s="45">
        <v>11.5</v>
      </c>
      <c r="AA21" s="45">
        <v>11.3</v>
      </c>
      <c r="AB21" s="44">
        <v>10.8</v>
      </c>
      <c r="AC21" s="44">
        <v>10.4</v>
      </c>
      <c r="AD21" s="45">
        <v>10.4</v>
      </c>
      <c r="AE21" s="45">
        <v>10.5</v>
      </c>
      <c r="AF21" s="44">
        <v>10.1</v>
      </c>
      <c r="AG21" s="49">
        <f>(U$20*U21+V$20*V21+W$20*W21+X$20*X21+Y$20*Y21+Z$20*Z21+AA$20*AA21+AB$20*AB21+AC$20*AC21+AD$20*AD21+AE$20*AE21+AF$20*AF21)/100</f>
        <v>11.298437579005917</v>
      </c>
    </row>
    <row r="22" spans="1:33" ht="15.6" thickTop="1" thickBot="1" x14ac:dyDescent="0.35">
      <c r="A22" s="154" t="s">
        <v>27</v>
      </c>
      <c r="B22" s="155"/>
      <c r="C22" s="156"/>
      <c r="D22" s="40">
        <f>$C4</f>
        <v>6.9085283066527738</v>
      </c>
      <c r="E22" s="40">
        <f>$C5</f>
        <v>8.0649490069779919</v>
      </c>
      <c r="F22" s="40">
        <f>$C6</f>
        <v>10.092040036626566</v>
      </c>
      <c r="G22" s="40">
        <f>$C7</f>
        <v>8.147832401881848</v>
      </c>
      <c r="H22" s="40">
        <f>$C8</f>
        <v>8.2449243787692215</v>
      </c>
      <c r="I22" s="40">
        <f>$C9</f>
        <v>9.2213697073032108</v>
      </c>
      <c r="J22" s="40">
        <f>$C10</f>
        <v>9.447128287707999</v>
      </c>
      <c r="K22" s="40">
        <f>$C11</f>
        <v>8.5243598244450762</v>
      </c>
      <c r="L22" s="41">
        <f>$C12</f>
        <v>8.7201225095513237</v>
      </c>
      <c r="M22" s="40">
        <f>$C13</f>
        <v>8.4762085188342642</v>
      </c>
      <c r="N22" s="40">
        <f>$C14</f>
        <v>7.1398124467178175</v>
      </c>
      <c r="O22" s="40">
        <f>$C15</f>
        <v>7.012724574531906</v>
      </c>
      <c r="P22" s="49"/>
      <c r="Q22" s="91"/>
      <c r="R22" s="154" t="s">
        <v>27</v>
      </c>
      <c r="S22" s="155"/>
      <c r="T22" s="156"/>
      <c r="U22" s="52">
        <f>T4</f>
        <v>6.9085283066527738</v>
      </c>
      <c r="V22" s="52">
        <f>T5</f>
        <v>8.0649490069779919</v>
      </c>
      <c r="W22" s="52">
        <f>T6</f>
        <v>10.092040036626566</v>
      </c>
      <c r="X22" s="52">
        <f>T7</f>
        <v>8.147832401881848</v>
      </c>
      <c r="Y22" s="52">
        <f>T8</f>
        <v>8.2449243787692215</v>
      </c>
      <c r="Z22" s="52">
        <f>T9</f>
        <v>9.2213697073032108</v>
      </c>
      <c r="AA22" s="52">
        <f>T10</f>
        <v>9.447128287707999</v>
      </c>
      <c r="AB22" s="52">
        <f>T11</f>
        <v>8.5243598244450762</v>
      </c>
      <c r="AC22" s="53">
        <f>T12</f>
        <v>8.7201225095513237</v>
      </c>
      <c r="AD22" s="52">
        <f>T13</f>
        <v>8.4762085188342642</v>
      </c>
      <c r="AE22" s="52">
        <f>T14</f>
        <v>7.1398124467178175</v>
      </c>
      <c r="AF22" s="52">
        <f>T15</f>
        <v>7.012724574531906</v>
      </c>
      <c r="AG22" s="49"/>
    </row>
    <row r="23" spans="1:33" ht="15" thickBot="1" x14ac:dyDescent="0.35">
      <c r="A23" s="117" t="s">
        <v>28</v>
      </c>
      <c r="B23" s="118"/>
      <c r="C23" s="119"/>
      <c r="D23" s="54">
        <v>10.4</v>
      </c>
      <c r="E23" s="54">
        <v>10.9</v>
      </c>
      <c r="F23" s="55">
        <v>11.5</v>
      </c>
      <c r="G23" s="55">
        <v>11.5</v>
      </c>
      <c r="H23" s="55">
        <v>11.4</v>
      </c>
      <c r="I23" s="54">
        <v>11.6</v>
      </c>
      <c r="J23" s="54">
        <v>11.6</v>
      </c>
      <c r="K23" s="92">
        <v>11.2</v>
      </c>
      <c r="L23" s="92">
        <v>10.9</v>
      </c>
      <c r="M23" s="56">
        <v>10.9</v>
      </c>
      <c r="N23" s="56">
        <v>10.8</v>
      </c>
      <c r="O23" s="92">
        <v>10.8</v>
      </c>
      <c r="P23" s="89">
        <f>(D$22*D23+E$22*E23+F$22*F23+G$22*G23+H$22*H23+I$22*I23+J$22*J23+K$22*K23+L$22*L23+M$22*M23+N$22*N23+O$22*O23)/100</f>
        <v>11.158221243408798</v>
      </c>
      <c r="Q23" s="90">
        <v>11.1</v>
      </c>
      <c r="R23" s="117" t="s">
        <v>28</v>
      </c>
      <c r="S23" s="118"/>
      <c r="T23" s="119"/>
      <c r="U23" s="54">
        <v>10.4</v>
      </c>
      <c r="V23" s="54">
        <v>10.9</v>
      </c>
      <c r="W23" s="55">
        <v>11.5</v>
      </c>
      <c r="X23" s="55">
        <v>11.5</v>
      </c>
      <c r="Y23" s="55">
        <v>11.4</v>
      </c>
      <c r="Z23" s="54">
        <v>11.6</v>
      </c>
      <c r="AA23" s="54">
        <v>11.6</v>
      </c>
      <c r="AB23" s="55">
        <v>11.2</v>
      </c>
      <c r="AC23" s="55">
        <v>10.9</v>
      </c>
      <c r="AD23" s="54">
        <v>10.9</v>
      </c>
      <c r="AE23" s="54">
        <v>10.8</v>
      </c>
      <c r="AF23" s="55">
        <v>10.8</v>
      </c>
      <c r="AG23" s="49">
        <f>(U$22*U23+V$22*V23+W$22*W23+X$22*X23+Y$22*Y23+Z$22*Z23+AA$22*AA23+AB$22*AB23+AC$22*AC23+AD$22*AD23+AE$22*AE23+AF$22*AF23)/100</f>
        <v>11.158221243408798</v>
      </c>
    </row>
    <row r="24" spans="1:33" x14ac:dyDescent="0.3">
      <c r="A24" s="1"/>
      <c r="B24" s="1"/>
      <c r="C24" s="1"/>
      <c r="D24" s="1"/>
      <c r="E24" s="1"/>
      <c r="F24" s="1"/>
      <c r="G24" s="1"/>
      <c r="H24" s="1"/>
      <c r="I24" s="1"/>
      <c r="J24" s="1"/>
      <c r="K24" s="1"/>
      <c r="L24" s="1"/>
      <c r="M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Q31" s="93"/>
      <c r="R31" s="142" t="s">
        <v>29</v>
      </c>
      <c r="S31" s="143"/>
      <c r="T31" s="143"/>
      <c r="U31" s="143"/>
      <c r="V31" s="143"/>
      <c r="W31" s="143"/>
      <c r="X31" s="143"/>
      <c r="Y31" s="143"/>
      <c r="Z31" s="143"/>
      <c r="AA31" s="143"/>
      <c r="AB31" s="143"/>
      <c r="AC31" s="143"/>
      <c r="AD31" s="143"/>
      <c r="AE31" s="143"/>
      <c r="AF31" s="143"/>
      <c r="AG31" s="144"/>
    </row>
    <row r="32" spans="1:33" ht="44.4" thickTop="1" thickBot="1" x14ac:dyDescent="0.35">
      <c r="A32" s="145"/>
      <c r="B32" s="146"/>
      <c r="C32" s="147"/>
      <c r="D32" s="35">
        <v>42292</v>
      </c>
      <c r="E32" s="35">
        <v>42323</v>
      </c>
      <c r="F32" s="35">
        <v>42353</v>
      </c>
      <c r="G32" s="35">
        <v>42020</v>
      </c>
      <c r="H32" s="35">
        <v>42051</v>
      </c>
      <c r="I32" s="35">
        <v>42079</v>
      </c>
      <c r="J32" s="35">
        <v>42110</v>
      </c>
      <c r="K32" s="35">
        <v>42140</v>
      </c>
      <c r="L32" s="35">
        <v>42171</v>
      </c>
      <c r="M32" s="57">
        <v>42201</v>
      </c>
      <c r="N32" s="58">
        <v>42598</v>
      </c>
      <c r="O32" s="58">
        <v>42629</v>
      </c>
      <c r="P32" s="75" t="s">
        <v>40</v>
      </c>
      <c r="Q32" s="94" t="s">
        <v>37</v>
      </c>
      <c r="R32" s="161"/>
      <c r="S32" s="149"/>
      <c r="T32" s="150"/>
      <c r="U32" s="38">
        <v>42292</v>
      </c>
      <c r="V32" s="38">
        <v>42323</v>
      </c>
      <c r="W32" s="38">
        <v>42353</v>
      </c>
      <c r="X32" s="38">
        <v>42020</v>
      </c>
      <c r="Y32" s="38">
        <v>42051</v>
      </c>
      <c r="Z32" s="38">
        <v>42079</v>
      </c>
      <c r="AA32" s="38">
        <v>42110</v>
      </c>
      <c r="AB32" s="38">
        <v>42140</v>
      </c>
      <c r="AC32" s="38">
        <v>42171</v>
      </c>
      <c r="AD32" s="38">
        <v>42201</v>
      </c>
      <c r="AE32" s="59">
        <v>42598</v>
      </c>
      <c r="AF32" s="59">
        <v>42629</v>
      </c>
      <c r="AG32" s="39" t="s">
        <v>40</v>
      </c>
    </row>
    <row r="33" spans="1:33" ht="15.6" thickTop="1" thickBot="1" x14ac:dyDescent="0.35">
      <c r="A33" s="130" t="s">
        <v>25</v>
      </c>
      <c r="B33" s="131"/>
      <c r="C33" s="132"/>
      <c r="D33" s="40">
        <f>E6</f>
        <v>9.0534459220306402</v>
      </c>
      <c r="E33" s="40">
        <f>E7</f>
        <v>8.0017191687313538</v>
      </c>
      <c r="F33" s="40">
        <f>E8</f>
        <v>10.686656216817516</v>
      </c>
      <c r="G33" s="40">
        <f>E9</f>
        <v>15.212115083177427</v>
      </c>
      <c r="H33" s="40">
        <f>E10</f>
        <v>6.3836780098093753</v>
      </c>
      <c r="I33" s="40">
        <f>E11</f>
        <v>6.8615057895535223</v>
      </c>
      <c r="J33" s="40">
        <f>E12</f>
        <v>7.0713455023512157</v>
      </c>
      <c r="K33" s="40">
        <f>E13</f>
        <v>7.759012994893058</v>
      </c>
      <c r="L33" s="40">
        <f>E14</f>
        <v>7.6604136117712498</v>
      </c>
      <c r="M33" s="40">
        <f>E15</f>
        <v>9.9888759670324117</v>
      </c>
      <c r="N33" s="40">
        <f>E4</f>
        <v>5.8830965262678871</v>
      </c>
      <c r="O33" s="40">
        <f>E5</f>
        <v>5.4381352075643425</v>
      </c>
      <c r="P33" s="78"/>
      <c r="Q33" s="95"/>
      <c r="R33" s="157" t="s">
        <v>25</v>
      </c>
      <c r="S33" s="131"/>
      <c r="T33" s="132"/>
      <c r="U33" s="40">
        <f>V6</f>
        <v>9.0534459220306402</v>
      </c>
      <c r="V33" s="40">
        <f>V7</f>
        <v>8.0017191687313538</v>
      </c>
      <c r="W33" s="40">
        <f>V8</f>
        <v>10.686656216817516</v>
      </c>
      <c r="X33" s="40">
        <f>V9</f>
        <v>15.212115083177427</v>
      </c>
      <c r="Y33" s="40">
        <f>V10</f>
        <v>6.3836780098093753</v>
      </c>
      <c r="Z33" s="40">
        <f>V11</f>
        <v>6.8615057895535223</v>
      </c>
      <c r="AA33" s="40">
        <f>V12</f>
        <v>7.0713455023512157</v>
      </c>
      <c r="AB33" s="40">
        <f>V13</f>
        <v>7.759012994893058</v>
      </c>
      <c r="AC33" s="40">
        <f>V14</f>
        <v>7.6604136117712498</v>
      </c>
      <c r="AD33" s="40">
        <f>V15</f>
        <v>9.9888759670324117</v>
      </c>
      <c r="AE33" s="40">
        <f>V4</f>
        <v>5.8830965262678871</v>
      </c>
      <c r="AF33" s="40">
        <f>V5</f>
        <v>5.4381352075643425</v>
      </c>
      <c r="AG33" s="42"/>
    </row>
    <row r="34" spans="1:33" ht="15.6" thickTop="1" thickBot="1" x14ac:dyDescent="0.35">
      <c r="A34" s="133" t="s">
        <v>31</v>
      </c>
      <c r="B34" s="134"/>
      <c r="C34" s="135"/>
      <c r="D34" s="54">
        <v>19</v>
      </c>
      <c r="E34" s="54">
        <v>18.600000000000001</v>
      </c>
      <c r="F34" s="55">
        <v>19</v>
      </c>
      <c r="G34" s="55">
        <v>18.5</v>
      </c>
      <c r="H34" s="55">
        <v>17.5</v>
      </c>
      <c r="I34" s="54">
        <v>18.399999999999999</v>
      </c>
      <c r="J34" s="54">
        <v>18.2</v>
      </c>
      <c r="K34" s="92">
        <v>18.100000000000001</v>
      </c>
      <c r="L34" s="92">
        <v>17.8</v>
      </c>
      <c r="M34" s="92">
        <v>17.3</v>
      </c>
      <c r="N34" s="56">
        <v>16.8</v>
      </c>
      <c r="O34" s="92">
        <v>16.3</v>
      </c>
      <c r="P34" s="89">
        <f>(D$33*D34+E$33*E34+F$33*F34+G$33*G34+H$33*H34+I$33*I34+J$33*J34+K$33*K34+L$33*L34+M$33*M34+N$33*N34+O$33*O34)/100</f>
        <v>18.09061283308894</v>
      </c>
      <c r="Q34" s="96">
        <v>18.100000000000001</v>
      </c>
      <c r="R34" s="158" t="s">
        <v>31</v>
      </c>
      <c r="S34" s="158"/>
      <c r="T34" s="159"/>
      <c r="U34" s="54">
        <v>19</v>
      </c>
      <c r="V34" s="54">
        <v>18.600000000000001</v>
      </c>
      <c r="W34" s="55">
        <v>19</v>
      </c>
      <c r="X34" s="55">
        <v>18.5</v>
      </c>
      <c r="Y34" s="55">
        <v>17.5</v>
      </c>
      <c r="Z34" s="54">
        <v>18.399999999999999</v>
      </c>
      <c r="AA34" s="54">
        <v>18.2</v>
      </c>
      <c r="AB34" s="92">
        <v>18.100000000000001</v>
      </c>
      <c r="AC34" s="92">
        <v>17.8</v>
      </c>
      <c r="AD34" s="56">
        <v>17.3</v>
      </c>
      <c r="AE34" s="56">
        <v>16.8</v>
      </c>
      <c r="AF34" s="92">
        <v>16.3</v>
      </c>
      <c r="AG34" s="49">
        <f>(U$33*U34+V$33*V34+W$33*W34+X$33*X34+Y$33*Y34+Z$33*Z34+AA$33*AA34+AB$33*AB34+AC$33*AC34+AD$33*AD34+AE$33*AE34+AF$33*AF34)/100</f>
        <v>18.09061283308894</v>
      </c>
    </row>
    <row r="35" spans="1:33" ht="15" thickTop="1" x14ac:dyDescent="0.3">
      <c r="Q35" s="97"/>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4"/>
  <sheetViews>
    <sheetView topLeftCell="J1" zoomScale="80" zoomScaleNormal="80" workbookViewId="0">
      <selection activeCell="AF34" sqref="AF34"/>
    </sheetView>
  </sheetViews>
  <sheetFormatPr defaultRowHeight="14.4" x14ac:dyDescent="0.3"/>
  <sheetData>
    <row r="1" spans="1:22" x14ac:dyDescent="0.3">
      <c r="A1" s="1"/>
      <c r="B1" s="1"/>
      <c r="C1" s="1"/>
      <c r="D1" s="1"/>
      <c r="E1" s="1"/>
      <c r="F1" s="1"/>
      <c r="G1" s="1"/>
      <c r="H1" s="1"/>
      <c r="I1" s="1"/>
      <c r="J1" s="1"/>
      <c r="K1" s="1"/>
      <c r="L1" s="1"/>
      <c r="M1" s="1"/>
      <c r="N1" s="1"/>
      <c r="O1" s="1"/>
      <c r="P1" s="1"/>
    </row>
    <row r="2" spans="1:22" ht="15.6" x14ac:dyDescent="0.3">
      <c r="A2" s="136" t="s">
        <v>0</v>
      </c>
      <c r="B2" s="137"/>
      <c r="C2" s="137"/>
      <c r="D2" s="137"/>
      <c r="E2" s="138"/>
      <c r="F2" s="1"/>
      <c r="G2" s="1"/>
      <c r="H2" s="1"/>
      <c r="I2" s="1"/>
      <c r="J2" s="1"/>
      <c r="K2" s="1"/>
      <c r="L2" s="1"/>
      <c r="M2" s="1"/>
      <c r="N2" s="1"/>
      <c r="O2" s="1"/>
      <c r="P2" s="1"/>
      <c r="R2" s="139" t="s">
        <v>1</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6133</v>
      </c>
      <c r="C4" s="10">
        <f>(B4/$B$16)*100</f>
        <v>4.3326833955013004</v>
      </c>
      <c r="D4" s="9">
        <v>2087</v>
      </c>
      <c r="E4" s="11">
        <f>(D4/$D$16)*100</f>
        <v>4.9652645603349832</v>
      </c>
      <c r="F4" s="1"/>
      <c r="G4" s="1"/>
      <c r="H4" s="1"/>
      <c r="I4" s="12"/>
      <c r="J4" s="1"/>
      <c r="K4" s="12"/>
      <c r="L4" s="1"/>
      <c r="M4" s="1"/>
      <c r="N4" s="1"/>
      <c r="O4" s="1"/>
      <c r="P4" s="1"/>
      <c r="R4" s="8" t="s">
        <v>7</v>
      </c>
      <c r="S4" s="9">
        <v>6133</v>
      </c>
      <c r="T4" s="13">
        <f>(S4/$S$16)*100</f>
        <v>4.3326833955013004</v>
      </c>
      <c r="U4" s="9">
        <v>2087</v>
      </c>
      <c r="V4" s="11">
        <f>(U4/$U$16)*100</f>
        <v>4.9652645603349832</v>
      </c>
    </row>
    <row r="5" spans="1:22" x14ac:dyDescent="0.3">
      <c r="A5" s="8" t="s">
        <v>8</v>
      </c>
      <c r="B5" s="9">
        <v>7432</v>
      </c>
      <c r="C5" s="11">
        <f t="shared" ref="C5:C15" si="0">(B5/$B$16)*100</f>
        <v>5.2503673561659321</v>
      </c>
      <c r="D5" s="9">
        <v>2416</v>
      </c>
      <c r="E5" s="11">
        <f t="shared" ref="E5:E15" si="1">(D5/$D$16)*100</f>
        <v>5.7480015226494094</v>
      </c>
      <c r="F5" s="1"/>
      <c r="G5" s="1"/>
      <c r="H5" s="1"/>
      <c r="I5" s="12"/>
      <c r="J5" s="1"/>
      <c r="K5" s="12"/>
      <c r="L5" s="1"/>
      <c r="M5" s="1"/>
      <c r="N5" s="1"/>
      <c r="O5" s="1"/>
      <c r="P5" s="1"/>
      <c r="R5" s="8" t="s">
        <v>8</v>
      </c>
      <c r="S5" s="9">
        <v>7432</v>
      </c>
      <c r="T5" s="13">
        <f t="shared" ref="T5:T15" si="2">(S5/$S$16)*100</f>
        <v>5.2503673561659321</v>
      </c>
      <c r="U5" s="9">
        <v>2416</v>
      </c>
      <c r="V5" s="11">
        <f t="shared" ref="V5:V15" si="3">(U5/$U$16)*100</f>
        <v>5.7480015226494094</v>
      </c>
    </row>
    <row r="6" spans="1:22" x14ac:dyDescent="0.3">
      <c r="A6" s="8" t="s">
        <v>9</v>
      </c>
      <c r="B6" s="9">
        <v>11470</v>
      </c>
      <c r="C6" s="11">
        <f t="shared" si="0"/>
        <v>8.1030292754606084</v>
      </c>
      <c r="D6" s="9">
        <v>3633</v>
      </c>
      <c r="E6" s="11">
        <f t="shared" si="1"/>
        <v>8.6434145413018655</v>
      </c>
      <c r="F6" s="1"/>
      <c r="G6" s="1"/>
      <c r="H6" s="1"/>
      <c r="I6" s="12"/>
      <c r="J6" s="1"/>
      <c r="K6" s="12"/>
      <c r="L6" s="1"/>
      <c r="M6" s="1"/>
      <c r="N6" s="1"/>
      <c r="O6" s="1"/>
      <c r="P6" s="1"/>
      <c r="R6" s="8" t="s">
        <v>9</v>
      </c>
      <c r="S6" s="9">
        <v>11470</v>
      </c>
      <c r="T6" s="13">
        <f t="shared" si="2"/>
        <v>8.1030292754606084</v>
      </c>
      <c r="U6" s="9">
        <v>3633</v>
      </c>
      <c r="V6" s="11">
        <f t="shared" si="3"/>
        <v>8.6434145413018655</v>
      </c>
    </row>
    <row r="7" spans="1:22" x14ac:dyDescent="0.3">
      <c r="A7" s="8" t="s">
        <v>10</v>
      </c>
      <c r="B7" s="14">
        <v>11556</v>
      </c>
      <c r="C7" s="11">
        <f t="shared" si="0"/>
        <v>8.1637843336724316</v>
      </c>
      <c r="D7" s="14">
        <v>3196</v>
      </c>
      <c r="E7" s="11">
        <f t="shared" si="1"/>
        <v>7.603730491054435</v>
      </c>
      <c r="F7" s="1"/>
      <c r="G7" s="1"/>
      <c r="H7" s="1"/>
      <c r="I7" s="12"/>
      <c r="J7" s="1"/>
      <c r="K7" s="12"/>
      <c r="L7" s="1"/>
      <c r="M7" s="1"/>
      <c r="N7" s="1"/>
      <c r="O7" s="1"/>
      <c r="P7" s="1"/>
      <c r="R7" s="8" t="s">
        <v>10</v>
      </c>
      <c r="S7" s="9">
        <v>11556</v>
      </c>
      <c r="T7" s="15">
        <f t="shared" si="2"/>
        <v>8.1637843336724316</v>
      </c>
      <c r="U7" s="9">
        <v>3196</v>
      </c>
      <c r="V7" s="11">
        <f t="shared" si="3"/>
        <v>7.603730491054435</v>
      </c>
    </row>
    <row r="8" spans="1:22" x14ac:dyDescent="0.3">
      <c r="A8" s="8" t="s">
        <v>11</v>
      </c>
      <c r="B8" s="9">
        <v>13323</v>
      </c>
      <c r="C8" s="11">
        <f t="shared" si="0"/>
        <v>9.4120888436758232</v>
      </c>
      <c r="D8" s="9">
        <v>3854</v>
      </c>
      <c r="E8" s="11">
        <f t="shared" si="1"/>
        <v>9.1692044156832893</v>
      </c>
      <c r="F8" s="1"/>
      <c r="G8" s="1"/>
      <c r="H8" s="1"/>
      <c r="I8" s="12"/>
      <c r="J8" s="1"/>
      <c r="K8" s="12"/>
      <c r="L8" s="1"/>
      <c r="M8" s="1"/>
      <c r="N8" s="1"/>
      <c r="O8" s="1"/>
      <c r="P8" s="1"/>
      <c r="R8" s="8" t="s">
        <v>11</v>
      </c>
      <c r="S8" s="9">
        <v>13323</v>
      </c>
      <c r="T8" s="13">
        <f t="shared" si="2"/>
        <v>9.4120888436758232</v>
      </c>
      <c r="U8" s="9">
        <v>3854</v>
      </c>
      <c r="V8" s="11">
        <f t="shared" si="3"/>
        <v>9.1692044156832893</v>
      </c>
    </row>
    <row r="9" spans="1:22" x14ac:dyDescent="0.3">
      <c r="A9" s="8" t="s">
        <v>12</v>
      </c>
      <c r="B9" s="16">
        <v>12909</v>
      </c>
      <c r="C9" s="11">
        <f t="shared" si="0"/>
        <v>9.1196168192607665</v>
      </c>
      <c r="D9" s="14">
        <v>6254</v>
      </c>
      <c r="E9" s="11">
        <f t="shared" si="1"/>
        <v>14.879139703083366</v>
      </c>
      <c r="F9" s="1"/>
      <c r="G9" s="1"/>
      <c r="H9" s="1"/>
      <c r="I9" s="12"/>
      <c r="J9" s="1"/>
      <c r="K9" s="12"/>
      <c r="L9" s="1"/>
      <c r="M9" s="1"/>
      <c r="N9" s="1"/>
      <c r="O9" s="1"/>
      <c r="P9" s="1"/>
      <c r="R9" s="8" t="s">
        <v>12</v>
      </c>
      <c r="S9" s="16">
        <v>12909</v>
      </c>
      <c r="T9" s="13">
        <f t="shared" si="2"/>
        <v>9.1196168192607665</v>
      </c>
      <c r="U9" s="9">
        <v>6254</v>
      </c>
      <c r="V9" s="11">
        <f t="shared" si="3"/>
        <v>14.879139703083366</v>
      </c>
    </row>
    <row r="10" spans="1:22" x14ac:dyDescent="0.3">
      <c r="A10" s="8" t="s">
        <v>13</v>
      </c>
      <c r="B10" s="9">
        <v>12765</v>
      </c>
      <c r="C10" s="11">
        <f t="shared" si="0"/>
        <v>9.0178874194642251</v>
      </c>
      <c r="D10" s="9">
        <v>2354</v>
      </c>
      <c r="E10" s="11">
        <f t="shared" si="1"/>
        <v>5.6004948610582419</v>
      </c>
      <c r="F10" s="1"/>
      <c r="G10" s="1"/>
      <c r="H10" s="1"/>
      <c r="I10" s="12"/>
      <c r="J10" s="1"/>
      <c r="K10" s="12"/>
      <c r="L10" s="1"/>
      <c r="M10" s="1"/>
      <c r="N10" s="1"/>
      <c r="O10" s="1"/>
      <c r="P10" s="1"/>
      <c r="R10" s="8" t="s">
        <v>13</v>
      </c>
      <c r="S10" s="9">
        <v>12765</v>
      </c>
      <c r="T10" s="13">
        <f t="shared" si="2"/>
        <v>9.0178874194642251</v>
      </c>
      <c r="U10" s="9">
        <v>2354</v>
      </c>
      <c r="V10" s="11">
        <f t="shared" si="3"/>
        <v>5.6004948610582419</v>
      </c>
    </row>
    <row r="11" spans="1:22" x14ac:dyDescent="0.3">
      <c r="A11" s="8" t="s">
        <v>14</v>
      </c>
      <c r="B11" s="17">
        <v>14416</v>
      </c>
      <c r="C11" s="11">
        <f t="shared" si="0"/>
        <v>10.18424324629818</v>
      </c>
      <c r="D11" s="18">
        <v>4307</v>
      </c>
      <c r="E11" s="11">
        <f t="shared" si="1"/>
        <v>10.246954701180053</v>
      </c>
      <c r="F11" s="1"/>
      <c r="G11" s="1"/>
      <c r="H11" s="1"/>
      <c r="I11" s="12"/>
      <c r="J11" s="1"/>
      <c r="K11" s="12"/>
      <c r="L11" s="1"/>
      <c r="M11" s="1"/>
      <c r="N11" s="1"/>
      <c r="O11" s="1"/>
      <c r="P11" s="1"/>
      <c r="R11" s="8" t="s">
        <v>14</v>
      </c>
      <c r="S11" s="19">
        <v>14416</v>
      </c>
      <c r="T11" s="13">
        <f t="shared" si="2"/>
        <v>10.18424324629818</v>
      </c>
      <c r="U11" s="19">
        <v>4307</v>
      </c>
      <c r="V11" s="11">
        <f t="shared" si="3"/>
        <v>10.246954701180053</v>
      </c>
    </row>
    <row r="12" spans="1:22" x14ac:dyDescent="0.3">
      <c r="A12" s="8" t="s">
        <v>15</v>
      </c>
      <c r="B12" s="18">
        <v>14254</v>
      </c>
      <c r="C12" s="11">
        <f t="shared" si="0"/>
        <v>10.069797671527072</v>
      </c>
      <c r="D12" s="20">
        <v>3873</v>
      </c>
      <c r="E12" s="11">
        <f t="shared" si="1"/>
        <v>9.2144080700418733</v>
      </c>
      <c r="F12" s="1"/>
      <c r="G12" s="1"/>
      <c r="H12" s="1"/>
      <c r="I12" s="12"/>
      <c r="J12" s="1"/>
      <c r="K12" s="12"/>
      <c r="M12" s="1"/>
      <c r="N12" s="1"/>
      <c r="O12" s="1"/>
      <c r="P12" s="1"/>
      <c r="R12" s="8" t="s">
        <v>15</v>
      </c>
      <c r="S12" s="19">
        <v>14254</v>
      </c>
      <c r="T12" s="13">
        <f t="shared" si="2"/>
        <v>10.069797671527072</v>
      </c>
      <c r="U12" s="19">
        <v>3873</v>
      </c>
      <c r="V12" s="11">
        <f t="shared" si="3"/>
        <v>9.2144080700418733</v>
      </c>
    </row>
    <row r="13" spans="1:22" x14ac:dyDescent="0.3">
      <c r="A13" s="8" t="s">
        <v>16</v>
      </c>
      <c r="B13" s="19">
        <v>13328</v>
      </c>
      <c r="C13" s="11">
        <f t="shared" si="0"/>
        <v>9.4156211145020912</v>
      </c>
      <c r="D13" s="19">
        <v>3713</v>
      </c>
      <c r="E13" s="11">
        <f t="shared" si="1"/>
        <v>8.8337457175485348</v>
      </c>
      <c r="F13" s="1"/>
      <c r="G13" s="1"/>
      <c r="H13" s="1"/>
      <c r="I13" s="12"/>
      <c r="J13" s="1"/>
      <c r="K13" s="12"/>
      <c r="L13" s="1"/>
      <c r="M13" s="1"/>
      <c r="N13" s="1"/>
      <c r="O13" s="1"/>
      <c r="P13" s="1"/>
      <c r="R13" s="8" t="s">
        <v>16</v>
      </c>
      <c r="S13" s="19">
        <v>13328</v>
      </c>
      <c r="T13" s="13">
        <f t="shared" si="2"/>
        <v>9.4156211145020912</v>
      </c>
      <c r="U13" s="19">
        <v>3713</v>
      </c>
      <c r="V13" s="11">
        <f t="shared" si="3"/>
        <v>8.8337457175485348</v>
      </c>
    </row>
    <row r="14" spans="1:22" x14ac:dyDescent="0.3">
      <c r="A14" s="8" t="s">
        <v>17</v>
      </c>
      <c r="B14" s="19">
        <v>12147</v>
      </c>
      <c r="C14" s="11">
        <f t="shared" si="0"/>
        <v>8.5812987453374028</v>
      </c>
      <c r="D14" s="19">
        <v>2905</v>
      </c>
      <c r="E14" s="11">
        <f t="shared" si="1"/>
        <v>6.9114008374571752</v>
      </c>
      <c r="F14" s="1"/>
      <c r="G14" s="21" t="s">
        <v>18</v>
      </c>
      <c r="H14" s="22"/>
      <c r="I14" s="12"/>
      <c r="J14" s="1"/>
      <c r="K14" s="12"/>
      <c r="L14" s="1"/>
      <c r="M14" s="1"/>
      <c r="N14" s="1"/>
      <c r="O14" s="1"/>
      <c r="P14" s="1"/>
      <c r="R14" s="8" t="s">
        <v>17</v>
      </c>
      <c r="S14" s="19">
        <v>12147</v>
      </c>
      <c r="T14" s="13">
        <f t="shared" si="2"/>
        <v>8.5812987453374028</v>
      </c>
      <c r="U14" s="19">
        <v>2905</v>
      </c>
      <c r="V14" s="11">
        <f t="shared" si="3"/>
        <v>6.9114008374571752</v>
      </c>
    </row>
    <row r="15" spans="1:22" x14ac:dyDescent="0.3">
      <c r="A15" s="23" t="s">
        <v>19</v>
      </c>
      <c r="B15" s="24">
        <v>11819</v>
      </c>
      <c r="C15" s="25">
        <f t="shared" si="0"/>
        <v>8.3495817791341693</v>
      </c>
      <c r="D15" s="24">
        <v>3440</v>
      </c>
      <c r="E15" s="25">
        <f t="shared" si="1"/>
        <v>8.1842405786067758</v>
      </c>
      <c r="F15" s="1"/>
      <c r="G15" s="1" t="s">
        <v>20</v>
      </c>
      <c r="H15" s="1"/>
      <c r="I15" s="1"/>
      <c r="J15" s="1"/>
      <c r="K15" s="12"/>
      <c r="L15" s="1"/>
      <c r="M15" s="1"/>
      <c r="N15" s="1"/>
      <c r="O15" s="1"/>
      <c r="P15" s="1"/>
      <c r="R15" s="23" t="s">
        <v>19</v>
      </c>
      <c r="S15" s="26">
        <v>11819</v>
      </c>
      <c r="T15" s="27">
        <f t="shared" si="2"/>
        <v>8.3495817791341693</v>
      </c>
      <c r="U15" s="20">
        <v>3440</v>
      </c>
      <c r="V15" s="11">
        <f t="shared" si="3"/>
        <v>8.1842405786067758</v>
      </c>
    </row>
    <row r="16" spans="1:22" x14ac:dyDescent="0.3">
      <c r="A16" s="28" t="s">
        <v>21</v>
      </c>
      <c r="B16" s="29">
        <f>SUM(B4:B15)</f>
        <v>141552</v>
      </c>
      <c r="C16" s="30">
        <f>SUM(C4:C15)</f>
        <v>100.00000000000001</v>
      </c>
      <c r="D16" s="29">
        <f>SUM(D4:D15)</f>
        <v>42032</v>
      </c>
      <c r="E16" s="31">
        <f>SUM(E4:E15)</f>
        <v>100.00000000000001</v>
      </c>
      <c r="F16" s="1"/>
      <c r="G16" s="1"/>
      <c r="H16" s="1"/>
      <c r="I16" s="1"/>
      <c r="J16" s="1"/>
      <c r="K16" s="1"/>
      <c r="L16" s="1"/>
      <c r="M16" s="1"/>
      <c r="N16" s="1"/>
      <c r="O16" s="1"/>
      <c r="P16" s="1"/>
      <c r="R16" s="28" t="s">
        <v>21</v>
      </c>
      <c r="S16" s="29">
        <f>SUM(S4:S15)</f>
        <v>141552</v>
      </c>
      <c r="T16" s="30">
        <f>SUM(T4:T15)</f>
        <v>100.00000000000001</v>
      </c>
      <c r="U16" s="32">
        <f>SUM(U4:U15)</f>
        <v>42032</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58.2" thickBot="1" x14ac:dyDescent="0.35">
      <c r="A19" s="145"/>
      <c r="B19" s="146"/>
      <c r="C19" s="147"/>
      <c r="D19" s="34">
        <v>42598</v>
      </c>
      <c r="E19" s="35">
        <v>42629</v>
      </c>
      <c r="F19" s="35">
        <v>42659</v>
      </c>
      <c r="G19" s="35">
        <v>42690</v>
      </c>
      <c r="H19" s="35">
        <v>42720</v>
      </c>
      <c r="I19" s="35">
        <v>42752</v>
      </c>
      <c r="J19" s="35">
        <v>42783</v>
      </c>
      <c r="K19" s="35">
        <v>42811</v>
      </c>
      <c r="L19" s="35">
        <v>42842</v>
      </c>
      <c r="M19" s="35">
        <v>42872</v>
      </c>
      <c r="N19" s="35">
        <v>42903</v>
      </c>
      <c r="O19" s="35">
        <v>42933</v>
      </c>
      <c r="P19" s="36" t="s">
        <v>23</v>
      </c>
      <c r="R19" s="148"/>
      <c r="S19" s="149"/>
      <c r="T19" s="150"/>
      <c r="U19" s="37">
        <v>42598</v>
      </c>
      <c r="V19" s="38">
        <v>42629</v>
      </c>
      <c r="W19" s="38">
        <v>42659</v>
      </c>
      <c r="X19" s="38">
        <v>42690</v>
      </c>
      <c r="Y19" s="38">
        <v>42720</v>
      </c>
      <c r="Z19" s="38">
        <v>42752</v>
      </c>
      <c r="AA19" s="38">
        <v>42783</v>
      </c>
      <c r="AB19" s="38">
        <v>42811</v>
      </c>
      <c r="AC19" s="38">
        <v>42842</v>
      </c>
      <c r="AD19" s="38">
        <v>42872</v>
      </c>
      <c r="AE19" s="38">
        <v>42903</v>
      </c>
      <c r="AF19" s="38">
        <v>42933</v>
      </c>
      <c r="AG19" s="39" t="s">
        <v>24</v>
      </c>
    </row>
    <row r="20" spans="1:33" ht="15" thickBot="1" x14ac:dyDescent="0.35">
      <c r="A20" s="130" t="s">
        <v>25</v>
      </c>
      <c r="B20" s="131"/>
      <c r="C20" s="132"/>
      <c r="D20" s="40">
        <f>$E4</f>
        <v>4.9652645603349832</v>
      </c>
      <c r="E20" s="40">
        <f>$E5</f>
        <v>5.7480015226494094</v>
      </c>
      <c r="F20" s="40">
        <f>E6</f>
        <v>8.6434145413018655</v>
      </c>
      <c r="G20" s="40">
        <f>E7</f>
        <v>7.603730491054435</v>
      </c>
      <c r="H20" s="41">
        <f>E8</f>
        <v>9.1692044156832893</v>
      </c>
      <c r="I20" s="40">
        <f>E9</f>
        <v>14.879139703083366</v>
      </c>
      <c r="J20" s="40">
        <f>E10</f>
        <v>5.6004948610582419</v>
      </c>
      <c r="K20" s="40">
        <f>E11</f>
        <v>10.246954701180053</v>
      </c>
      <c r="L20" s="40">
        <f>E12</f>
        <v>9.2144080700418733</v>
      </c>
      <c r="M20" s="40">
        <f>E13</f>
        <v>8.8337457175485348</v>
      </c>
      <c r="N20" s="40">
        <f>E14</f>
        <v>6.9114008374571752</v>
      </c>
      <c r="O20" s="40">
        <f>E15</f>
        <v>8.1842405786067758</v>
      </c>
      <c r="P20" s="42"/>
      <c r="R20" s="130" t="s">
        <v>25</v>
      </c>
      <c r="S20" s="131"/>
      <c r="T20" s="132"/>
      <c r="U20" s="40">
        <f>V4</f>
        <v>4.9652645603349832</v>
      </c>
      <c r="V20" s="40">
        <f>V5</f>
        <v>5.7480015226494094</v>
      </c>
      <c r="W20" s="40">
        <f>V6</f>
        <v>8.6434145413018655</v>
      </c>
      <c r="X20" s="40">
        <f>V7</f>
        <v>7.603730491054435</v>
      </c>
      <c r="Y20" s="40">
        <f>V8</f>
        <v>9.1692044156832893</v>
      </c>
      <c r="Z20" s="40">
        <f>V9</f>
        <v>14.879139703083366</v>
      </c>
      <c r="AA20" s="40">
        <f>V10</f>
        <v>5.6004948610582419</v>
      </c>
      <c r="AB20" s="40">
        <f>V11</f>
        <v>10.246954701180053</v>
      </c>
      <c r="AC20" s="40">
        <f>V12</f>
        <v>9.2144080700418733</v>
      </c>
      <c r="AD20" s="40">
        <f>V13</f>
        <v>8.8337457175485348</v>
      </c>
      <c r="AE20" s="40">
        <f>V14</f>
        <v>6.9114008374571752</v>
      </c>
      <c r="AF20" s="40">
        <f>V15</f>
        <v>8.1842405786067758</v>
      </c>
      <c r="AG20" s="42"/>
    </row>
    <row r="21" spans="1:33" ht="15" thickBot="1" x14ac:dyDescent="0.35">
      <c r="A21" s="151" t="s">
        <v>26</v>
      </c>
      <c r="B21" s="152"/>
      <c r="C21" s="153"/>
      <c r="D21" s="43">
        <v>10</v>
      </c>
      <c r="E21" s="44">
        <v>9.56</v>
      </c>
      <c r="F21" s="44">
        <v>10.4</v>
      </c>
      <c r="G21" s="45">
        <v>9.42</v>
      </c>
      <c r="H21" s="44">
        <v>10.5</v>
      </c>
      <c r="I21" s="44">
        <v>10.3</v>
      </c>
      <c r="J21" s="44">
        <v>9.9499999999999993</v>
      </c>
      <c r="K21" s="46">
        <v>10.3</v>
      </c>
      <c r="L21" s="47">
        <v>10.1</v>
      </c>
      <c r="M21" s="47">
        <v>10.199999999999999</v>
      </c>
      <c r="N21" s="47">
        <v>10.4</v>
      </c>
      <c r="O21" s="48">
        <v>10.7</v>
      </c>
      <c r="P21" s="49">
        <f>(D$20*D21+E$20*E21+F$20*F21+G$20*G21+H$20*H21+I$20*I21+J$20*J21+K$20*K21+L$20*L21+M$20*M21+N$20*N21+O$20*O21)/100</f>
        <v>10.195422059383327</v>
      </c>
      <c r="R21" s="151" t="s">
        <v>26</v>
      </c>
      <c r="S21" s="152"/>
      <c r="T21" s="153"/>
      <c r="U21" s="43">
        <v>10</v>
      </c>
      <c r="V21" s="44">
        <v>9.56</v>
      </c>
      <c r="W21" s="44">
        <v>10.4</v>
      </c>
      <c r="X21" s="44">
        <v>9.42</v>
      </c>
      <c r="Y21" s="44">
        <v>10.5</v>
      </c>
      <c r="Z21" s="44">
        <v>10.3</v>
      </c>
      <c r="AA21" s="44">
        <v>9.9499999999999993</v>
      </c>
      <c r="AB21" s="47">
        <v>10.3</v>
      </c>
      <c r="AC21" s="50">
        <v>10.1</v>
      </c>
      <c r="AD21" s="47">
        <v>10.199999999999999</v>
      </c>
      <c r="AE21" s="47">
        <v>10.4</v>
      </c>
      <c r="AF21" s="45">
        <v>10.7</v>
      </c>
      <c r="AG21" s="49">
        <f>(U$20*U21+V$20*V21+W$20*W21+X$20*X21+Y$20*Y21+Z$20*Z21+AA$20*AA21+AB$20*AB21+AC$20*AC21+AD$20*AD21+AE$20*AE21+AF$20*AF21)/100</f>
        <v>10.195422059383327</v>
      </c>
    </row>
    <row r="22" spans="1:33" ht="15.6" thickTop="1" thickBot="1" x14ac:dyDescent="0.35">
      <c r="A22" s="154" t="s">
        <v>27</v>
      </c>
      <c r="B22" s="155"/>
      <c r="C22" s="156"/>
      <c r="D22" s="40">
        <f>$C4</f>
        <v>4.3326833955013004</v>
      </c>
      <c r="E22" s="40">
        <f>$C5</f>
        <v>5.2503673561659321</v>
      </c>
      <c r="F22" s="41">
        <f>$C6</f>
        <v>8.1030292754606084</v>
      </c>
      <c r="G22" s="40">
        <f>$C7</f>
        <v>8.1637843336724316</v>
      </c>
      <c r="H22" s="41">
        <f>$C8</f>
        <v>9.4120888436758232</v>
      </c>
      <c r="I22" s="41">
        <f>$C9</f>
        <v>9.1196168192607665</v>
      </c>
      <c r="J22" s="40">
        <f>$C10</f>
        <v>9.0178874194642251</v>
      </c>
      <c r="K22" s="51">
        <f>$C11</f>
        <v>10.18424324629818</v>
      </c>
      <c r="L22" s="41">
        <f>$C12</f>
        <v>10.069797671527072</v>
      </c>
      <c r="M22" s="40">
        <f>$C13</f>
        <v>9.4156211145020912</v>
      </c>
      <c r="N22" s="40">
        <f>$C14</f>
        <v>8.5812987453374028</v>
      </c>
      <c r="O22" s="40">
        <f>$C15</f>
        <v>8.3495817791341693</v>
      </c>
      <c r="P22" s="49"/>
      <c r="R22" s="154" t="s">
        <v>27</v>
      </c>
      <c r="S22" s="155"/>
      <c r="T22" s="156"/>
      <c r="U22" s="52">
        <f>T4</f>
        <v>4.3326833955013004</v>
      </c>
      <c r="V22" s="52">
        <f>T5</f>
        <v>5.2503673561659321</v>
      </c>
      <c r="W22" s="53">
        <f>T6</f>
        <v>8.1030292754606084</v>
      </c>
      <c r="X22" s="52">
        <f>T7</f>
        <v>8.1637843336724316</v>
      </c>
      <c r="Y22" s="52">
        <f>T8</f>
        <v>9.4120888436758232</v>
      </c>
      <c r="Z22" s="53">
        <f>T9</f>
        <v>9.1196168192607665</v>
      </c>
      <c r="AA22" s="53">
        <f>T10</f>
        <v>9.0178874194642251</v>
      </c>
      <c r="AB22" s="52">
        <f>T11</f>
        <v>10.18424324629818</v>
      </c>
      <c r="AC22" s="53">
        <f>T12</f>
        <v>10.069797671527072</v>
      </c>
      <c r="AD22" s="52">
        <f>T13</f>
        <v>9.4156211145020912</v>
      </c>
      <c r="AE22" s="52">
        <f>T14</f>
        <v>8.5812987453374028</v>
      </c>
      <c r="AF22" s="52">
        <f>T15</f>
        <v>8.3495817791341693</v>
      </c>
      <c r="AG22" s="49"/>
    </row>
    <row r="23" spans="1:33" ht="15" thickBot="1" x14ac:dyDescent="0.35">
      <c r="A23" s="117" t="s">
        <v>28</v>
      </c>
      <c r="B23" s="118"/>
      <c r="C23" s="119"/>
      <c r="D23" s="54">
        <v>10.8</v>
      </c>
      <c r="E23" s="55">
        <v>10</v>
      </c>
      <c r="F23" s="55">
        <v>9.67</v>
      </c>
      <c r="G23" s="54">
        <v>9.6300000000000008</v>
      </c>
      <c r="H23" s="55">
        <v>9.6999999999999993</v>
      </c>
      <c r="I23" s="55">
        <v>9.67</v>
      </c>
      <c r="J23" s="55">
        <v>9.42</v>
      </c>
      <c r="K23" s="47">
        <v>9.39</v>
      </c>
      <c r="L23" s="47">
        <v>9.15</v>
      </c>
      <c r="M23" s="47">
        <v>9.35</v>
      </c>
      <c r="N23" s="47">
        <v>9.52</v>
      </c>
      <c r="O23" s="56">
        <v>9.99</v>
      </c>
      <c r="P23" s="49">
        <f>(D$22*D23+E$22*E23+F$22*F23+G$22*G23+H$22*H23+I$22*I23+J$22*J23+K$22*K23+L$22*L23+M$22*M23+N$22*N23+O$22*O23)/100</f>
        <v>9.6161368260427267</v>
      </c>
      <c r="R23" s="117" t="s">
        <v>28</v>
      </c>
      <c r="S23" s="118"/>
      <c r="T23" s="119"/>
      <c r="U23" s="54">
        <v>10.8</v>
      </c>
      <c r="V23" s="55">
        <v>10</v>
      </c>
      <c r="W23" s="55">
        <v>9.67</v>
      </c>
      <c r="X23" s="55">
        <v>9.6300000000000008</v>
      </c>
      <c r="Y23" s="55">
        <v>9.6999999999999993</v>
      </c>
      <c r="Z23" s="55">
        <v>9.67</v>
      </c>
      <c r="AA23" s="55">
        <v>9.42</v>
      </c>
      <c r="AB23" s="47">
        <v>9.39</v>
      </c>
      <c r="AC23" s="50">
        <v>9.15</v>
      </c>
      <c r="AD23" s="47">
        <v>9.35</v>
      </c>
      <c r="AE23" s="47">
        <v>9.52</v>
      </c>
      <c r="AF23" s="54">
        <v>9.99</v>
      </c>
      <c r="AG23" s="49">
        <f>(U$22*U23+V$22*V23+W$22*W23+X$22*X23+Y$22*Y23+Z$22*Z23+AA$22*AA23+AB$22*AB23+AC$22*AC23+AD$22*AD23+AE$22*AE23+AF$22*AF23)/100</f>
        <v>9.6161368260427267</v>
      </c>
    </row>
    <row r="24" spans="1:33" x14ac:dyDescent="0.3">
      <c r="A24" s="1"/>
      <c r="B24" s="1"/>
      <c r="C24" s="1"/>
      <c r="D24" s="1"/>
      <c r="E24" s="1"/>
      <c r="F24" s="1"/>
      <c r="G24" s="1"/>
      <c r="H24" s="1"/>
      <c r="I24" s="1"/>
      <c r="J24" s="1"/>
      <c r="K24" s="1"/>
      <c r="L24" s="1"/>
      <c r="M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58.2" thickBot="1" x14ac:dyDescent="0.35">
      <c r="A32" s="145"/>
      <c r="B32" s="146"/>
      <c r="C32" s="147"/>
      <c r="D32" s="35">
        <v>42293</v>
      </c>
      <c r="E32" s="35">
        <v>42324</v>
      </c>
      <c r="F32" s="35">
        <v>42354</v>
      </c>
      <c r="G32" s="35">
        <v>42021</v>
      </c>
      <c r="H32" s="35">
        <v>42052</v>
      </c>
      <c r="I32" s="35">
        <v>42080</v>
      </c>
      <c r="J32" s="35">
        <v>42111</v>
      </c>
      <c r="K32" s="35">
        <v>42141</v>
      </c>
      <c r="L32" s="35">
        <v>42172</v>
      </c>
      <c r="M32" s="57">
        <v>42202</v>
      </c>
      <c r="N32" s="58">
        <v>42964</v>
      </c>
      <c r="O32" s="58">
        <v>42995</v>
      </c>
      <c r="P32" s="36" t="s">
        <v>23</v>
      </c>
      <c r="R32" s="148"/>
      <c r="S32" s="149"/>
      <c r="T32" s="150"/>
      <c r="U32" s="38">
        <v>42293</v>
      </c>
      <c r="V32" s="38">
        <v>42324</v>
      </c>
      <c r="W32" s="38">
        <v>42354</v>
      </c>
      <c r="X32" s="38">
        <v>42021</v>
      </c>
      <c r="Y32" s="38">
        <v>42052</v>
      </c>
      <c r="Z32" s="38">
        <v>42080</v>
      </c>
      <c r="AA32" s="38">
        <v>42111</v>
      </c>
      <c r="AB32" s="38">
        <v>42141</v>
      </c>
      <c r="AC32" s="38">
        <v>42172</v>
      </c>
      <c r="AD32" s="38">
        <v>42202</v>
      </c>
      <c r="AE32" s="59">
        <v>42964</v>
      </c>
      <c r="AF32" s="59">
        <v>42995</v>
      </c>
      <c r="AG32" s="39" t="s">
        <v>30</v>
      </c>
    </row>
    <row r="33" spans="1:33" ht="15" thickBot="1" x14ac:dyDescent="0.35">
      <c r="A33" s="130" t="s">
        <v>25</v>
      </c>
      <c r="B33" s="131"/>
      <c r="C33" s="132"/>
      <c r="D33" s="40">
        <f>E6</f>
        <v>8.6434145413018655</v>
      </c>
      <c r="E33" s="40">
        <f>E7</f>
        <v>7.603730491054435</v>
      </c>
      <c r="F33" s="40">
        <f>E8</f>
        <v>9.1692044156832893</v>
      </c>
      <c r="G33" s="40">
        <f>E9</f>
        <v>14.879139703083366</v>
      </c>
      <c r="H33" s="40">
        <f>E10</f>
        <v>5.6004948610582419</v>
      </c>
      <c r="I33" s="40">
        <f>E11</f>
        <v>10.246954701180053</v>
      </c>
      <c r="J33" s="40">
        <f>E12</f>
        <v>9.2144080700418733</v>
      </c>
      <c r="K33" s="40">
        <f>E13</f>
        <v>8.8337457175485348</v>
      </c>
      <c r="L33" s="40">
        <f>E14</f>
        <v>6.9114008374571752</v>
      </c>
      <c r="M33" s="40">
        <f>E15</f>
        <v>8.1842405786067758</v>
      </c>
      <c r="N33" s="40">
        <f>E4</f>
        <v>4.9652645603349832</v>
      </c>
      <c r="O33" s="40">
        <f>E5</f>
        <v>5.7480015226494094</v>
      </c>
      <c r="P33" s="42"/>
      <c r="R33" s="130" t="s">
        <v>25</v>
      </c>
      <c r="S33" s="131"/>
      <c r="T33" s="132"/>
      <c r="U33" s="40">
        <f>V6</f>
        <v>8.6434145413018655</v>
      </c>
      <c r="V33" s="40">
        <f>V7</f>
        <v>7.603730491054435</v>
      </c>
      <c r="W33" s="40">
        <f>V8</f>
        <v>9.1692044156832893</v>
      </c>
      <c r="X33" s="40">
        <f>V9</f>
        <v>14.879139703083366</v>
      </c>
      <c r="Y33" s="40">
        <f>V10</f>
        <v>5.6004948610582419</v>
      </c>
      <c r="Z33" s="40">
        <f>V11</f>
        <v>10.246954701180053</v>
      </c>
      <c r="AA33" s="40">
        <f>V12</f>
        <v>9.2144080700418733</v>
      </c>
      <c r="AB33" s="40">
        <f>V13</f>
        <v>8.8337457175485348</v>
      </c>
      <c r="AC33" s="40">
        <f>V14</f>
        <v>6.9114008374571752</v>
      </c>
      <c r="AD33" s="40">
        <f>V15</f>
        <v>8.1842405786067758</v>
      </c>
      <c r="AE33" s="40">
        <f>V4</f>
        <v>4.9652645603349832</v>
      </c>
      <c r="AF33" s="40">
        <f>V5</f>
        <v>5.7480015226494094</v>
      </c>
      <c r="AG33" s="42"/>
    </row>
    <row r="34" spans="1:33" ht="15" thickBot="1" x14ac:dyDescent="0.35">
      <c r="A34" s="133" t="s">
        <v>31</v>
      </c>
      <c r="B34" s="134"/>
      <c r="C34" s="135"/>
      <c r="D34" s="55">
        <v>13.5</v>
      </c>
      <c r="E34" s="54">
        <v>13.6</v>
      </c>
      <c r="F34" s="55">
        <v>13.3</v>
      </c>
      <c r="G34" s="55">
        <v>13.8</v>
      </c>
      <c r="H34" s="55">
        <v>13.4</v>
      </c>
      <c r="I34" s="47">
        <v>12.5</v>
      </c>
      <c r="J34" s="47">
        <v>13.2</v>
      </c>
      <c r="K34" s="47">
        <v>13.6</v>
      </c>
      <c r="L34" s="47">
        <v>13.9</v>
      </c>
      <c r="M34" s="56">
        <v>14</v>
      </c>
      <c r="N34" s="56">
        <v>14.2</v>
      </c>
      <c r="O34" s="56">
        <v>13.9</v>
      </c>
      <c r="P34" s="49">
        <f>(D$33*D34+E$33*E34+F$33*F34+G$33*G34+H$33*H34+I$33*I34+J$33*J34+K$33*K34+L$33*L34+M$33*M34+N$33*N34+O$33*O34)/100</f>
        <v>13.533338884659306</v>
      </c>
      <c r="R34" s="133" t="s">
        <v>31</v>
      </c>
      <c r="S34" s="134"/>
      <c r="T34" s="135"/>
      <c r="U34" s="55">
        <v>13.5</v>
      </c>
      <c r="V34" s="55">
        <v>13.6</v>
      </c>
      <c r="W34" s="55">
        <v>13.3</v>
      </c>
      <c r="X34" s="55">
        <v>13.8</v>
      </c>
      <c r="Y34" s="55">
        <v>13.4</v>
      </c>
      <c r="Z34" s="47">
        <v>12.5</v>
      </c>
      <c r="AA34" s="47">
        <v>13.2</v>
      </c>
      <c r="AB34" s="60">
        <v>13.6</v>
      </c>
      <c r="AC34" s="47">
        <v>13.9</v>
      </c>
      <c r="AD34" s="56">
        <v>14</v>
      </c>
      <c r="AE34" s="56">
        <v>14.2</v>
      </c>
      <c r="AF34" s="56">
        <v>13.9</v>
      </c>
      <c r="AG34" s="49">
        <f>(U$33*U34+V$33*V34+W$33*W34+X$33*X34+Y$33*Y34+Z$33*Z34+AA$33*AA34+AB$33*AB34+AC$33*AC34+AD$33*AD34+AE$33*AE34+AF$33*AF34)/100</f>
        <v>13.533338884659306</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4"/>
  <sheetViews>
    <sheetView zoomScale="80" zoomScaleNormal="80" workbookViewId="0">
      <selection activeCell="AF34" sqref="AF34"/>
    </sheetView>
  </sheetViews>
  <sheetFormatPr defaultRowHeight="14.4" x14ac:dyDescent="0.3"/>
  <cols>
    <col min="1" max="1" width="10.88671875" bestFit="1" customWidth="1"/>
    <col min="2" max="2" width="8.109375" bestFit="1" customWidth="1"/>
    <col min="4" max="4" width="9.109375" customWidth="1"/>
    <col min="18" max="18" width="12.33203125" customWidth="1"/>
  </cols>
  <sheetData>
    <row r="1" spans="1:22" x14ac:dyDescent="0.3">
      <c r="A1" s="1"/>
      <c r="B1" s="1"/>
      <c r="C1" s="1"/>
      <c r="D1" s="1"/>
      <c r="E1" s="1"/>
      <c r="F1" s="1"/>
      <c r="G1" s="1"/>
      <c r="H1" s="1"/>
      <c r="I1" s="1"/>
      <c r="J1" s="1"/>
      <c r="K1" s="1"/>
      <c r="L1" s="1"/>
      <c r="M1" s="1"/>
      <c r="N1" s="1"/>
      <c r="O1" s="1"/>
      <c r="P1" s="1"/>
    </row>
    <row r="2" spans="1:22" ht="15.6" x14ac:dyDescent="0.3">
      <c r="A2" s="136" t="s">
        <v>47</v>
      </c>
      <c r="B2" s="137"/>
      <c r="C2" s="137"/>
      <c r="D2" s="137"/>
      <c r="E2" s="138"/>
      <c r="F2" s="1"/>
      <c r="G2" s="1"/>
      <c r="H2" s="1"/>
      <c r="I2" s="1"/>
      <c r="J2" s="1"/>
      <c r="K2" s="1"/>
      <c r="L2" s="1"/>
      <c r="M2" s="1"/>
      <c r="N2" s="1"/>
      <c r="O2" s="1"/>
      <c r="P2" s="1"/>
      <c r="R2" s="139" t="s">
        <v>48</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3109</v>
      </c>
      <c r="C4" s="10">
        <f>(B4/$B$16)*100</f>
        <v>2.56509686148972</v>
      </c>
      <c r="D4" s="9">
        <v>1444</v>
      </c>
      <c r="E4" s="11">
        <f>(D4/$D$16)*100</f>
        <v>4.0756421112051928</v>
      </c>
      <c r="F4" s="1"/>
      <c r="G4" s="1"/>
      <c r="H4" s="1"/>
      <c r="I4" s="12"/>
      <c r="J4" s="1"/>
      <c r="K4" s="12"/>
      <c r="L4" s="1"/>
      <c r="M4" s="1"/>
      <c r="N4" s="1"/>
      <c r="O4" s="1"/>
      <c r="P4" s="1"/>
      <c r="R4" s="8" t="s">
        <v>7</v>
      </c>
      <c r="S4" s="9">
        <v>3109</v>
      </c>
      <c r="T4" s="13">
        <f>(S4/$S$16)*100</f>
        <v>2.56509686148972</v>
      </c>
      <c r="U4" s="9">
        <v>1444</v>
      </c>
      <c r="V4" s="11">
        <f>(U4/$U$16)*100</f>
        <v>4.0756421112051928</v>
      </c>
    </row>
    <row r="5" spans="1:22" x14ac:dyDescent="0.3">
      <c r="A5" s="8" t="s">
        <v>8</v>
      </c>
      <c r="B5" s="14">
        <v>6658</v>
      </c>
      <c r="C5" s="11">
        <f t="shared" ref="C5:C15" si="0">(B5/$B$16)*100</f>
        <v>5.4932180456090558</v>
      </c>
      <c r="D5" s="14">
        <v>1293</v>
      </c>
      <c r="E5" s="11">
        <f t="shared" ref="E5:E15" si="1">(D5/$D$16)*100</f>
        <v>3.6494496189669774</v>
      </c>
      <c r="F5" s="1"/>
      <c r="G5" s="1"/>
      <c r="H5" s="1"/>
      <c r="I5" s="12"/>
      <c r="J5" s="1"/>
      <c r="K5" s="12"/>
      <c r="L5" s="1"/>
      <c r="M5" s="1"/>
      <c r="N5" s="1"/>
      <c r="O5" s="1"/>
      <c r="P5" s="1"/>
      <c r="R5" s="8" t="s">
        <v>8</v>
      </c>
      <c r="S5" s="14">
        <v>6658</v>
      </c>
      <c r="T5" s="13">
        <f t="shared" ref="T5:T15" si="2">(S5/$S$16)*100</f>
        <v>5.4932180456090558</v>
      </c>
      <c r="U5" s="14">
        <v>1293</v>
      </c>
      <c r="V5" s="11">
        <f t="shared" ref="V5:V15" si="3">(U5/$U$16)*100</f>
        <v>3.6494496189669774</v>
      </c>
    </row>
    <row r="6" spans="1:22" x14ac:dyDescent="0.3">
      <c r="A6" s="8" t="s">
        <v>9</v>
      </c>
      <c r="B6" s="14">
        <v>11374</v>
      </c>
      <c r="C6" s="11">
        <f t="shared" si="0"/>
        <v>9.3841787399755781</v>
      </c>
      <c r="D6" s="14">
        <v>3111</v>
      </c>
      <c r="E6" s="11">
        <f t="shared" si="1"/>
        <v>8.78069432684166</v>
      </c>
      <c r="F6" s="1"/>
      <c r="G6" s="1"/>
      <c r="H6" s="1"/>
      <c r="I6" s="12"/>
      <c r="J6" s="1"/>
      <c r="K6" s="12"/>
      <c r="L6" s="1"/>
      <c r="M6" s="1"/>
      <c r="N6" s="1"/>
      <c r="O6" s="1"/>
      <c r="P6" s="1"/>
      <c r="R6" s="8" t="s">
        <v>9</v>
      </c>
      <c r="S6" s="14">
        <v>11374</v>
      </c>
      <c r="T6" s="13">
        <f t="shared" si="2"/>
        <v>9.3841787399755781</v>
      </c>
      <c r="U6" s="14">
        <v>3111</v>
      </c>
      <c r="V6" s="11">
        <f t="shared" si="3"/>
        <v>8.78069432684166</v>
      </c>
    </row>
    <row r="7" spans="1:22" x14ac:dyDescent="0.3">
      <c r="A7" s="8" t="s">
        <v>10</v>
      </c>
      <c r="B7" s="14">
        <v>9455</v>
      </c>
      <c r="C7" s="11">
        <f t="shared" si="0"/>
        <v>7.8008976601432298</v>
      </c>
      <c r="D7" s="14">
        <v>3778</v>
      </c>
      <c r="E7" s="11">
        <f t="shared" si="1"/>
        <v>10.663279706463449</v>
      </c>
      <c r="F7" s="1"/>
      <c r="G7" s="1"/>
      <c r="H7" s="1"/>
      <c r="I7" s="12"/>
      <c r="J7" s="1"/>
      <c r="K7" s="12"/>
      <c r="L7" s="1"/>
      <c r="M7" s="1"/>
      <c r="N7" s="1"/>
      <c r="O7" s="1"/>
      <c r="P7" s="1"/>
      <c r="R7" s="8" t="s">
        <v>10</v>
      </c>
      <c r="S7" s="14">
        <v>9455</v>
      </c>
      <c r="T7" s="15">
        <f t="shared" si="2"/>
        <v>7.8008976601432298</v>
      </c>
      <c r="U7" s="14">
        <v>3778</v>
      </c>
      <c r="V7" s="11">
        <f t="shared" si="3"/>
        <v>10.663279706463449</v>
      </c>
    </row>
    <row r="8" spans="1:22" x14ac:dyDescent="0.3">
      <c r="A8" s="8" t="s">
        <v>11</v>
      </c>
      <c r="B8" s="14">
        <v>12144</v>
      </c>
      <c r="C8" s="11">
        <f t="shared" si="0"/>
        <v>10.019471304577406</v>
      </c>
      <c r="D8" s="14">
        <v>4134</v>
      </c>
      <c r="E8" s="11">
        <f t="shared" si="1"/>
        <v>11.668077900084674</v>
      </c>
      <c r="F8" s="1"/>
      <c r="G8" s="1"/>
      <c r="H8" s="1"/>
      <c r="I8" s="12"/>
      <c r="J8" s="1"/>
      <c r="K8" s="12"/>
      <c r="L8" s="1"/>
      <c r="M8" s="1"/>
      <c r="N8" s="1"/>
      <c r="O8" s="1"/>
      <c r="P8" s="1"/>
      <c r="R8" s="8" t="s">
        <v>11</v>
      </c>
      <c r="S8" s="14">
        <v>12144</v>
      </c>
      <c r="T8" s="13">
        <f t="shared" si="2"/>
        <v>10.019471304577406</v>
      </c>
      <c r="U8" s="14">
        <v>4134</v>
      </c>
      <c r="V8" s="11">
        <f t="shared" si="3"/>
        <v>11.668077900084674</v>
      </c>
    </row>
    <row r="9" spans="1:22" x14ac:dyDescent="0.3">
      <c r="A9" s="8" t="s">
        <v>12</v>
      </c>
      <c r="B9" s="102">
        <v>13855</v>
      </c>
      <c r="C9" s="11">
        <f t="shared" si="0"/>
        <v>11.431140886439392</v>
      </c>
      <c r="D9" s="14">
        <v>6131</v>
      </c>
      <c r="E9" s="11">
        <f t="shared" si="1"/>
        <v>17.304544171605983</v>
      </c>
      <c r="F9" s="1"/>
      <c r="G9" s="1"/>
      <c r="H9" s="1"/>
      <c r="I9" s="12"/>
      <c r="J9" s="1"/>
      <c r="K9" s="12"/>
      <c r="L9" s="1"/>
      <c r="M9" s="1"/>
      <c r="N9" s="1"/>
      <c r="O9" s="1"/>
      <c r="P9" s="1"/>
      <c r="R9" s="8" t="s">
        <v>12</v>
      </c>
      <c r="S9" s="102">
        <v>13855</v>
      </c>
      <c r="T9" s="13">
        <f t="shared" si="2"/>
        <v>11.431140886439392</v>
      </c>
      <c r="U9" s="14">
        <v>6131</v>
      </c>
      <c r="V9" s="11">
        <f t="shared" si="3"/>
        <v>17.304544171605983</v>
      </c>
    </row>
    <row r="10" spans="1:22" x14ac:dyDescent="0.3">
      <c r="A10" s="8" t="s">
        <v>13</v>
      </c>
      <c r="B10" s="14">
        <v>10140</v>
      </c>
      <c r="C10" s="11">
        <f t="shared" si="0"/>
        <v>8.3660605260552448</v>
      </c>
      <c r="D10" s="14">
        <v>2503</v>
      </c>
      <c r="E10" s="11">
        <f t="shared" si="1"/>
        <v>7.0646344905447354</v>
      </c>
      <c r="F10" s="1"/>
      <c r="G10" s="1"/>
      <c r="H10" s="1"/>
      <c r="I10" s="12"/>
      <c r="J10" s="1"/>
      <c r="K10" s="12"/>
      <c r="L10" s="1"/>
      <c r="M10" s="1"/>
      <c r="N10" s="1"/>
      <c r="O10" s="1"/>
      <c r="P10" s="1"/>
      <c r="R10" s="8" t="s">
        <v>13</v>
      </c>
      <c r="S10" s="14">
        <v>10140</v>
      </c>
      <c r="T10" s="13">
        <f t="shared" si="2"/>
        <v>8.3660605260552448</v>
      </c>
      <c r="U10" s="14">
        <v>2503</v>
      </c>
      <c r="V10" s="11">
        <f t="shared" si="3"/>
        <v>7.0646344905447354</v>
      </c>
    </row>
    <row r="11" spans="1:22" x14ac:dyDescent="0.3">
      <c r="A11" s="8" t="s">
        <v>14</v>
      </c>
      <c r="B11" s="103">
        <v>13212</v>
      </c>
      <c r="C11" s="11">
        <f t="shared" si="0"/>
        <v>10.90063034223293</v>
      </c>
      <c r="D11" s="104">
        <v>2648</v>
      </c>
      <c r="E11" s="11">
        <f t="shared" si="1"/>
        <v>7.473892181766864</v>
      </c>
      <c r="F11" s="1"/>
      <c r="G11" s="1"/>
      <c r="H11" s="1"/>
      <c r="I11" s="12"/>
      <c r="J11" s="1"/>
      <c r="K11" s="12"/>
      <c r="L11" s="1"/>
      <c r="M11" s="1"/>
      <c r="N11" s="1"/>
      <c r="O11" s="1"/>
      <c r="P11" s="1"/>
      <c r="R11" s="8" t="s">
        <v>14</v>
      </c>
      <c r="S11" s="103">
        <v>13212</v>
      </c>
      <c r="T11" s="13">
        <f>(S11/$S$16)*100</f>
        <v>10.90063034223293</v>
      </c>
      <c r="U11" s="104">
        <v>2648</v>
      </c>
      <c r="V11" s="11">
        <f t="shared" si="3"/>
        <v>7.473892181766864</v>
      </c>
    </row>
    <row r="12" spans="1:22" x14ac:dyDescent="0.3">
      <c r="A12" s="8" t="s">
        <v>15</v>
      </c>
      <c r="B12" s="104">
        <v>12115</v>
      </c>
      <c r="C12" s="11">
        <f t="shared" si="0"/>
        <v>9.9955447014949996</v>
      </c>
      <c r="D12" s="20">
        <v>3105</v>
      </c>
      <c r="E12" s="11">
        <f t="shared" si="1"/>
        <v>8.7637595258255718</v>
      </c>
      <c r="F12" s="1"/>
      <c r="G12" s="1"/>
      <c r="H12" s="1"/>
      <c r="I12" s="12"/>
      <c r="J12" s="1"/>
      <c r="K12" s="12"/>
      <c r="M12" s="1"/>
      <c r="N12" s="1"/>
      <c r="O12" s="1"/>
      <c r="P12" s="1"/>
      <c r="R12" s="8" t="s">
        <v>15</v>
      </c>
      <c r="S12" s="104">
        <v>12115</v>
      </c>
      <c r="T12" s="13">
        <f t="shared" si="2"/>
        <v>9.9955447014949996</v>
      </c>
      <c r="U12" s="20">
        <v>3105</v>
      </c>
      <c r="V12" s="11">
        <f t="shared" si="3"/>
        <v>8.7637595258255718</v>
      </c>
    </row>
    <row r="13" spans="1:22" x14ac:dyDescent="0.3">
      <c r="A13" s="8" t="s">
        <v>16</v>
      </c>
      <c r="B13" s="19">
        <v>11775</v>
      </c>
      <c r="C13" s="11">
        <f t="shared" si="0"/>
        <v>9.7150259067357503</v>
      </c>
      <c r="D13" s="19">
        <v>2452</v>
      </c>
      <c r="E13" s="11">
        <f t="shared" si="1"/>
        <v>6.920688681907988</v>
      </c>
      <c r="F13" s="1"/>
      <c r="G13" s="1"/>
      <c r="H13" s="1"/>
      <c r="I13" s="12"/>
      <c r="J13" s="1"/>
      <c r="K13" s="12"/>
      <c r="L13" s="1"/>
      <c r="M13" s="1"/>
      <c r="N13" s="1"/>
      <c r="O13" s="1"/>
      <c r="P13" s="1"/>
      <c r="R13" s="8" t="s">
        <v>16</v>
      </c>
      <c r="S13" s="19">
        <v>11775</v>
      </c>
      <c r="T13" s="13">
        <f t="shared" si="2"/>
        <v>9.7150259067357503</v>
      </c>
      <c r="U13" s="19">
        <v>2452</v>
      </c>
      <c r="V13" s="11">
        <f t="shared" si="3"/>
        <v>6.920688681907988</v>
      </c>
    </row>
    <row r="14" spans="1:22" x14ac:dyDescent="0.3">
      <c r="A14" s="8" t="s">
        <v>17</v>
      </c>
      <c r="B14" s="19">
        <v>9114</v>
      </c>
      <c r="C14" s="11">
        <f t="shared" si="0"/>
        <v>7.5195538101052772</v>
      </c>
      <c r="D14" s="19">
        <v>2012</v>
      </c>
      <c r="E14" s="11">
        <f t="shared" si="1"/>
        <v>5.6788032740615302</v>
      </c>
      <c r="F14" s="1"/>
      <c r="G14" s="21" t="s">
        <v>18</v>
      </c>
      <c r="H14" s="22"/>
      <c r="I14" s="12"/>
      <c r="J14" s="1"/>
      <c r="K14" s="12"/>
      <c r="L14" s="1"/>
      <c r="M14" s="1"/>
      <c r="N14" s="1"/>
      <c r="O14" s="1"/>
      <c r="P14" s="1"/>
      <c r="R14" s="8" t="s">
        <v>17</v>
      </c>
      <c r="S14" s="19">
        <v>9114</v>
      </c>
      <c r="T14" s="13">
        <f t="shared" si="2"/>
        <v>7.5195538101052772</v>
      </c>
      <c r="U14" s="19">
        <v>2012</v>
      </c>
      <c r="V14" s="11">
        <f t="shared" si="3"/>
        <v>5.6788032740615302</v>
      </c>
    </row>
    <row r="15" spans="1:22" x14ac:dyDescent="0.3">
      <c r="A15" s="23" t="s">
        <v>19</v>
      </c>
      <c r="B15" s="24">
        <v>8253</v>
      </c>
      <c r="C15" s="105">
        <f t="shared" si="0"/>
        <v>6.8091812151414146</v>
      </c>
      <c r="D15" s="24">
        <v>2819</v>
      </c>
      <c r="E15" s="25">
        <f t="shared" si="1"/>
        <v>7.9565340107253748</v>
      </c>
      <c r="F15" s="1"/>
      <c r="G15" s="1" t="s">
        <v>20</v>
      </c>
      <c r="H15" s="1"/>
      <c r="I15" s="1"/>
      <c r="J15" s="1"/>
      <c r="K15" s="12"/>
      <c r="L15" s="1"/>
      <c r="M15" s="1"/>
      <c r="N15" s="1"/>
      <c r="O15" s="1"/>
      <c r="P15" s="1"/>
      <c r="R15" s="23" t="s">
        <v>19</v>
      </c>
      <c r="S15" s="24">
        <v>8253</v>
      </c>
      <c r="T15" s="27">
        <f t="shared" si="2"/>
        <v>6.8091812151414146</v>
      </c>
      <c r="U15" s="24">
        <v>2819</v>
      </c>
      <c r="V15" s="11">
        <f t="shared" si="3"/>
        <v>7.9565340107253748</v>
      </c>
    </row>
    <row r="16" spans="1:22" x14ac:dyDescent="0.3">
      <c r="A16" s="28" t="s">
        <v>21</v>
      </c>
      <c r="B16" s="29">
        <f>SUM(B4:B15)</f>
        <v>121204</v>
      </c>
      <c r="C16" s="30">
        <f>SUM(C4:C15)</f>
        <v>100</v>
      </c>
      <c r="D16" s="29">
        <f>SUM(D4:D15)</f>
        <v>35430</v>
      </c>
      <c r="E16" s="31">
        <f>SUM(E4:E15)</f>
        <v>100.00000000000001</v>
      </c>
      <c r="F16" s="1"/>
      <c r="G16" s="1"/>
      <c r="H16" s="1"/>
      <c r="I16" s="1"/>
      <c r="J16" s="1"/>
      <c r="K16" s="1"/>
      <c r="L16" s="1"/>
      <c r="M16" s="1"/>
      <c r="N16" s="1"/>
      <c r="O16" s="1"/>
      <c r="P16" s="1"/>
      <c r="R16" s="28" t="s">
        <v>21</v>
      </c>
      <c r="S16" s="29">
        <f>SUM(S4:S15)</f>
        <v>121204</v>
      </c>
      <c r="T16" s="30">
        <f>SUM(T4:T15)</f>
        <v>100</v>
      </c>
      <c r="U16" s="32">
        <f>SUM(U4:U15)</f>
        <v>35430</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43.8" thickBot="1" x14ac:dyDescent="0.35">
      <c r="A19" s="145"/>
      <c r="B19" s="146"/>
      <c r="C19" s="147"/>
      <c r="D19" s="98">
        <v>43328</v>
      </c>
      <c r="E19" s="99">
        <v>43359</v>
      </c>
      <c r="F19" s="99">
        <v>43389</v>
      </c>
      <c r="G19" s="99">
        <v>43420</v>
      </c>
      <c r="H19" s="99">
        <v>43450</v>
      </c>
      <c r="I19" s="99">
        <v>43482</v>
      </c>
      <c r="J19" s="99">
        <v>43513</v>
      </c>
      <c r="K19" s="99">
        <v>43541</v>
      </c>
      <c r="L19" s="99">
        <v>43572</v>
      </c>
      <c r="M19" s="99">
        <v>43602</v>
      </c>
      <c r="N19" s="99">
        <v>43633</v>
      </c>
      <c r="O19" s="99">
        <v>43663</v>
      </c>
      <c r="P19" s="36" t="s">
        <v>49</v>
      </c>
      <c r="R19" s="148"/>
      <c r="S19" s="149"/>
      <c r="T19" s="150"/>
      <c r="U19" s="100">
        <v>43328</v>
      </c>
      <c r="V19" s="101">
        <v>43359</v>
      </c>
      <c r="W19" s="101">
        <v>43389</v>
      </c>
      <c r="X19" s="101">
        <v>43420</v>
      </c>
      <c r="Y19" s="101">
        <v>43450</v>
      </c>
      <c r="Z19" s="101">
        <v>43482</v>
      </c>
      <c r="AA19" s="101">
        <v>43513</v>
      </c>
      <c r="AB19" s="101">
        <v>43541</v>
      </c>
      <c r="AC19" s="101">
        <v>43572</v>
      </c>
      <c r="AD19" s="101">
        <v>43602</v>
      </c>
      <c r="AE19" s="101">
        <v>43633</v>
      </c>
      <c r="AF19" s="101">
        <v>43663</v>
      </c>
      <c r="AG19" s="39" t="s">
        <v>49</v>
      </c>
    </row>
    <row r="20" spans="1:33" ht="15" thickBot="1" x14ac:dyDescent="0.35">
      <c r="A20" s="130" t="s">
        <v>25</v>
      </c>
      <c r="B20" s="131"/>
      <c r="C20" s="132"/>
      <c r="D20" s="40">
        <f>$E4</f>
        <v>4.0756421112051928</v>
      </c>
      <c r="E20" s="40">
        <f>$E5</f>
        <v>3.6494496189669774</v>
      </c>
      <c r="F20" s="40">
        <f>E6</f>
        <v>8.78069432684166</v>
      </c>
      <c r="G20" s="40">
        <f>E7</f>
        <v>10.663279706463449</v>
      </c>
      <c r="H20" s="41">
        <f>E8</f>
        <v>11.668077900084674</v>
      </c>
      <c r="I20" s="40">
        <f>E9</f>
        <v>17.304544171605983</v>
      </c>
      <c r="J20" s="40">
        <f>E10</f>
        <v>7.0646344905447354</v>
      </c>
      <c r="K20" s="40">
        <f>E11</f>
        <v>7.473892181766864</v>
      </c>
      <c r="L20" s="40">
        <f>E12</f>
        <v>8.7637595258255718</v>
      </c>
      <c r="M20" s="40">
        <f>E13</f>
        <v>6.920688681907988</v>
      </c>
      <c r="N20" s="40">
        <f>E14</f>
        <v>5.6788032740615302</v>
      </c>
      <c r="O20" s="40">
        <f>E15</f>
        <v>7.9565340107253748</v>
      </c>
      <c r="P20" s="42"/>
      <c r="R20" s="130" t="s">
        <v>25</v>
      </c>
      <c r="S20" s="131"/>
      <c r="T20" s="132"/>
      <c r="U20" s="40">
        <f>V4</f>
        <v>4.0756421112051928</v>
      </c>
      <c r="V20" s="40">
        <f>V5</f>
        <v>3.6494496189669774</v>
      </c>
      <c r="W20" s="40">
        <f>V6</f>
        <v>8.78069432684166</v>
      </c>
      <c r="X20" s="40">
        <f>V7</f>
        <v>10.663279706463449</v>
      </c>
      <c r="Y20" s="40">
        <f>V8</f>
        <v>11.668077900084674</v>
      </c>
      <c r="Z20" s="40">
        <f>V9</f>
        <v>17.304544171605983</v>
      </c>
      <c r="AA20" s="40">
        <f>V10</f>
        <v>7.0646344905447354</v>
      </c>
      <c r="AB20" s="40">
        <f>V11</f>
        <v>7.473892181766864</v>
      </c>
      <c r="AC20" s="40">
        <f>V12</f>
        <v>8.7637595258255718</v>
      </c>
      <c r="AD20" s="40">
        <f>V13</f>
        <v>6.920688681907988</v>
      </c>
      <c r="AE20" s="40">
        <f>V14</f>
        <v>5.6788032740615302</v>
      </c>
      <c r="AF20" s="40">
        <f>V15</f>
        <v>7.9565340107253748</v>
      </c>
      <c r="AG20" s="42"/>
    </row>
    <row r="21" spans="1:33" ht="15" thickBot="1" x14ac:dyDescent="0.35">
      <c r="A21" s="151" t="s">
        <v>26</v>
      </c>
      <c r="B21" s="152"/>
      <c r="C21" s="153"/>
      <c r="D21" s="43">
        <v>14</v>
      </c>
      <c r="E21" s="45">
        <v>12.7</v>
      </c>
      <c r="F21" s="45">
        <v>11.7</v>
      </c>
      <c r="G21" s="45">
        <v>11.8</v>
      </c>
      <c r="H21" s="45">
        <v>12</v>
      </c>
      <c r="I21" s="45">
        <v>12.3</v>
      </c>
      <c r="J21" s="45">
        <v>12.3</v>
      </c>
      <c r="K21" s="46">
        <v>12.3</v>
      </c>
      <c r="L21" s="47">
        <v>12.3</v>
      </c>
      <c r="M21" s="47">
        <v>12.6</v>
      </c>
      <c r="N21" s="47">
        <v>12.7</v>
      </c>
      <c r="O21" s="48">
        <v>13.3</v>
      </c>
      <c r="P21" s="49">
        <f>(D$20*D21+E$20*E21+F$20*F21+G$20*G21+H$20*H21+I$20*I21+J$20*J21+K$20*K21+L$20*L21+M$20*M21+N$20*N21+O$20*O21)/100</f>
        <v>12.365921535421959</v>
      </c>
      <c r="R21" s="151" t="s">
        <v>26</v>
      </c>
      <c r="S21" s="152"/>
      <c r="T21" s="153"/>
      <c r="U21" s="43">
        <v>14</v>
      </c>
      <c r="V21" s="45">
        <v>12.7</v>
      </c>
      <c r="W21" s="45">
        <v>11.7</v>
      </c>
      <c r="X21" s="45">
        <v>11.8</v>
      </c>
      <c r="Y21" s="45">
        <v>12</v>
      </c>
      <c r="Z21" s="45">
        <v>12.3</v>
      </c>
      <c r="AA21" s="45">
        <v>12.3</v>
      </c>
      <c r="AB21" s="47">
        <v>12.3</v>
      </c>
      <c r="AC21" s="50">
        <v>12.3</v>
      </c>
      <c r="AD21" s="47">
        <v>12.6</v>
      </c>
      <c r="AE21" s="47">
        <v>12.7</v>
      </c>
      <c r="AF21" s="45">
        <v>13.3</v>
      </c>
      <c r="AG21" s="49">
        <f>(U$20*U21+V$20*V21+W$20*W21+X$20*X21+Y$20*Y21+Z$20*Z21+AA$20*AA21+AB$20*AB21+AC$20*AC21+AD$20*AD21+AE$20*AE21+AF$20*AF21)/100</f>
        <v>12.365921535421959</v>
      </c>
    </row>
    <row r="22" spans="1:33" ht="15.6" thickTop="1" thickBot="1" x14ac:dyDescent="0.35">
      <c r="A22" s="154" t="s">
        <v>27</v>
      </c>
      <c r="B22" s="155"/>
      <c r="C22" s="156"/>
      <c r="D22" s="40">
        <f>$C4</f>
        <v>2.56509686148972</v>
      </c>
      <c r="E22" s="40">
        <f>$C5</f>
        <v>5.4932180456090558</v>
      </c>
      <c r="F22" s="41">
        <f>$C6</f>
        <v>9.3841787399755781</v>
      </c>
      <c r="G22" s="40">
        <f>$C7</f>
        <v>7.8008976601432298</v>
      </c>
      <c r="H22" s="41">
        <f>$C8</f>
        <v>10.019471304577406</v>
      </c>
      <c r="I22" s="41">
        <f>$C9</f>
        <v>11.431140886439392</v>
      </c>
      <c r="J22" s="40">
        <f>$C10</f>
        <v>8.3660605260552448</v>
      </c>
      <c r="K22" s="51">
        <f>$C11</f>
        <v>10.90063034223293</v>
      </c>
      <c r="L22" s="41">
        <f>$C12</f>
        <v>9.9955447014949996</v>
      </c>
      <c r="M22" s="40">
        <f>$C13</f>
        <v>9.7150259067357503</v>
      </c>
      <c r="N22" s="40">
        <f>$C14</f>
        <v>7.5195538101052772</v>
      </c>
      <c r="O22" s="40">
        <f>$C15</f>
        <v>6.8091812151414146</v>
      </c>
      <c r="P22" s="49"/>
      <c r="R22" s="154" t="s">
        <v>27</v>
      </c>
      <c r="S22" s="155"/>
      <c r="T22" s="156"/>
      <c r="U22" s="52">
        <f>T4</f>
        <v>2.56509686148972</v>
      </c>
      <c r="V22" s="52">
        <f>T5</f>
        <v>5.4932180456090558</v>
      </c>
      <c r="W22" s="53">
        <f>T6</f>
        <v>9.3841787399755781</v>
      </c>
      <c r="X22" s="52">
        <f>T7</f>
        <v>7.8008976601432298</v>
      </c>
      <c r="Y22" s="52">
        <f>T8</f>
        <v>10.019471304577406</v>
      </c>
      <c r="Z22" s="53">
        <f>T9</f>
        <v>11.431140886439392</v>
      </c>
      <c r="AA22" s="53">
        <f>T10</f>
        <v>8.3660605260552448</v>
      </c>
      <c r="AB22" s="52">
        <f>T11</f>
        <v>10.90063034223293</v>
      </c>
      <c r="AC22" s="53">
        <f>T12</f>
        <v>9.9955447014949996</v>
      </c>
      <c r="AD22" s="52">
        <f>T13</f>
        <v>9.7150259067357503</v>
      </c>
      <c r="AE22" s="52">
        <f>T14</f>
        <v>7.5195538101052772</v>
      </c>
      <c r="AF22" s="52">
        <f>T15</f>
        <v>6.8091812151414146</v>
      </c>
      <c r="AG22" s="49"/>
    </row>
    <row r="23" spans="1:33" ht="15" thickBot="1" x14ac:dyDescent="0.35">
      <c r="A23" s="117" t="s">
        <v>28</v>
      </c>
      <c r="B23" s="118"/>
      <c r="C23" s="119"/>
      <c r="D23" s="54">
        <v>11.9</v>
      </c>
      <c r="E23" s="54">
        <v>11.4</v>
      </c>
      <c r="F23" s="54">
        <v>10.9</v>
      </c>
      <c r="G23" s="54">
        <v>10.9</v>
      </c>
      <c r="H23" s="54">
        <v>10.7</v>
      </c>
      <c r="I23" s="54">
        <v>10.9</v>
      </c>
      <c r="J23" s="54">
        <v>10.8</v>
      </c>
      <c r="K23" s="47">
        <v>10.6</v>
      </c>
      <c r="L23" s="47">
        <v>10.5</v>
      </c>
      <c r="M23" s="47">
        <v>10.4</v>
      </c>
      <c r="N23" s="47">
        <v>10.7</v>
      </c>
      <c r="O23" s="56">
        <v>10.7</v>
      </c>
      <c r="P23" s="49">
        <f>(D$22*D23+E$22*E23+F$22*F23+G$22*G23+H$22*H23+I$22*I23+J$22*J23+K$22*K23+L$22*L23+M$22*M23+N$22*N23+O$22*O23)/100</f>
        <v>10.774795386290879</v>
      </c>
      <c r="R23" s="117" t="s">
        <v>28</v>
      </c>
      <c r="S23" s="118"/>
      <c r="T23" s="119"/>
      <c r="U23" s="54">
        <v>11.9</v>
      </c>
      <c r="V23" s="54">
        <v>11.4</v>
      </c>
      <c r="W23" s="54">
        <v>10.9</v>
      </c>
      <c r="X23" s="54">
        <v>10.9</v>
      </c>
      <c r="Y23" s="54">
        <v>10.7</v>
      </c>
      <c r="Z23" s="54">
        <v>10.9</v>
      </c>
      <c r="AA23" s="54">
        <v>10.8</v>
      </c>
      <c r="AB23" s="47">
        <v>10.6</v>
      </c>
      <c r="AC23" s="50">
        <v>10.5</v>
      </c>
      <c r="AD23" s="47">
        <v>10.4</v>
      </c>
      <c r="AE23" s="47">
        <v>10.7</v>
      </c>
      <c r="AF23" s="54">
        <v>10.7</v>
      </c>
      <c r="AG23" s="49">
        <f>(U$22*U23+V$22*V23+W$22*W23+X$22*X23+Y$22*Y23+Z$22*Z23+AA$22*AA23+AB$22*AB23+AC$22*AC23+AD$22*AD23+AE$22*AE23+AF$22*AF23)/100</f>
        <v>10.774795386290879</v>
      </c>
    </row>
    <row r="24" spans="1:33" x14ac:dyDescent="0.3">
      <c r="A24" s="1"/>
      <c r="B24" s="1"/>
      <c r="C24" s="1"/>
      <c r="D24" s="1"/>
      <c r="E24" s="1"/>
      <c r="F24" s="1"/>
      <c r="G24" s="1"/>
      <c r="H24" s="1"/>
      <c r="I24" s="1"/>
      <c r="J24" s="1"/>
      <c r="K24" s="1"/>
      <c r="L24" s="1"/>
      <c r="M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35">
        <v>43391</v>
      </c>
      <c r="E32" s="35">
        <v>43422</v>
      </c>
      <c r="F32" s="35">
        <v>43452</v>
      </c>
      <c r="G32" s="35">
        <v>43484</v>
      </c>
      <c r="H32" s="35">
        <v>43150</v>
      </c>
      <c r="I32" s="35">
        <v>43178</v>
      </c>
      <c r="J32" s="35">
        <v>43209</v>
      </c>
      <c r="K32" s="35">
        <v>43239</v>
      </c>
      <c r="L32" s="35">
        <v>43270</v>
      </c>
      <c r="M32" s="57">
        <v>43300</v>
      </c>
      <c r="N32" s="58">
        <v>43696</v>
      </c>
      <c r="O32" s="58">
        <v>43727</v>
      </c>
      <c r="P32" s="36" t="s">
        <v>49</v>
      </c>
      <c r="R32" s="148"/>
      <c r="S32" s="149"/>
      <c r="T32" s="150"/>
      <c r="U32" s="38">
        <f t="shared" ref="U32:AF32" si="4">D32</f>
        <v>43391</v>
      </c>
      <c r="V32" s="38">
        <f t="shared" si="4"/>
        <v>43422</v>
      </c>
      <c r="W32" s="38">
        <f t="shared" si="4"/>
        <v>43452</v>
      </c>
      <c r="X32" s="38">
        <f t="shared" si="4"/>
        <v>43484</v>
      </c>
      <c r="Y32" s="38">
        <f t="shared" si="4"/>
        <v>43150</v>
      </c>
      <c r="Z32" s="38">
        <f t="shared" si="4"/>
        <v>43178</v>
      </c>
      <c r="AA32" s="38">
        <f t="shared" si="4"/>
        <v>43209</v>
      </c>
      <c r="AB32" s="38">
        <f t="shared" si="4"/>
        <v>43239</v>
      </c>
      <c r="AC32" s="38">
        <f t="shared" si="4"/>
        <v>43270</v>
      </c>
      <c r="AD32" s="38">
        <f t="shared" si="4"/>
        <v>43300</v>
      </c>
      <c r="AE32" s="59">
        <f t="shared" si="4"/>
        <v>43696</v>
      </c>
      <c r="AF32" s="59">
        <f t="shared" si="4"/>
        <v>43727</v>
      </c>
      <c r="AG32" s="39" t="s">
        <v>49</v>
      </c>
    </row>
    <row r="33" spans="1:33" ht="15" thickBot="1" x14ac:dyDescent="0.35">
      <c r="A33" s="130" t="s">
        <v>25</v>
      </c>
      <c r="B33" s="131"/>
      <c r="C33" s="132"/>
      <c r="D33" s="40">
        <f>E6</f>
        <v>8.78069432684166</v>
      </c>
      <c r="E33" s="40">
        <f>E7</f>
        <v>10.663279706463449</v>
      </c>
      <c r="F33" s="40">
        <f>E8</f>
        <v>11.668077900084674</v>
      </c>
      <c r="G33" s="40">
        <f>E9</f>
        <v>17.304544171605983</v>
      </c>
      <c r="H33" s="40">
        <f>E10</f>
        <v>7.0646344905447354</v>
      </c>
      <c r="I33" s="40">
        <f>E11</f>
        <v>7.473892181766864</v>
      </c>
      <c r="J33" s="40">
        <f>E12</f>
        <v>8.7637595258255718</v>
      </c>
      <c r="K33" s="40">
        <f>E13</f>
        <v>6.920688681907988</v>
      </c>
      <c r="L33" s="40">
        <f>E14</f>
        <v>5.6788032740615302</v>
      </c>
      <c r="M33" s="40">
        <f>E15</f>
        <v>7.9565340107253748</v>
      </c>
      <c r="N33" s="40">
        <f>E4</f>
        <v>4.0756421112051928</v>
      </c>
      <c r="O33" s="40">
        <f>E5</f>
        <v>3.6494496189669774</v>
      </c>
      <c r="P33" s="42"/>
      <c r="R33" s="130" t="s">
        <v>25</v>
      </c>
      <c r="S33" s="131"/>
      <c r="T33" s="132"/>
      <c r="U33" s="40">
        <f>V6</f>
        <v>8.78069432684166</v>
      </c>
      <c r="V33" s="40">
        <f>V7</f>
        <v>10.663279706463449</v>
      </c>
      <c r="W33" s="40">
        <f>V8</f>
        <v>11.668077900084674</v>
      </c>
      <c r="X33" s="40">
        <f>V9</f>
        <v>17.304544171605983</v>
      </c>
      <c r="Y33" s="40">
        <f>V10</f>
        <v>7.0646344905447354</v>
      </c>
      <c r="Z33" s="40">
        <f>V11</f>
        <v>7.473892181766864</v>
      </c>
      <c r="AA33" s="40">
        <f>V12</f>
        <v>8.7637595258255718</v>
      </c>
      <c r="AB33" s="40">
        <f>V13</f>
        <v>6.920688681907988</v>
      </c>
      <c r="AC33" s="40">
        <f>V14</f>
        <v>5.6788032740615302</v>
      </c>
      <c r="AD33" s="40">
        <f>V15</f>
        <v>7.9565340107253748</v>
      </c>
      <c r="AE33" s="40">
        <f>V4</f>
        <v>4.0756421112051928</v>
      </c>
      <c r="AF33" s="40">
        <f>V5</f>
        <v>3.6494496189669774</v>
      </c>
      <c r="AG33" s="49"/>
    </row>
    <row r="34" spans="1:33" ht="15" thickBot="1" x14ac:dyDescent="0.35">
      <c r="A34" s="133" t="s">
        <v>31</v>
      </c>
      <c r="B34" s="134"/>
      <c r="C34" s="135"/>
      <c r="D34" s="55">
        <v>17.3</v>
      </c>
      <c r="E34" s="54">
        <v>17.399999999999999</v>
      </c>
      <c r="F34" s="54">
        <v>17.5</v>
      </c>
      <c r="G34" s="54">
        <v>16.8</v>
      </c>
      <c r="H34" s="54">
        <v>18.2</v>
      </c>
      <c r="I34" s="54">
        <v>18.3</v>
      </c>
      <c r="J34" s="47">
        <v>18.7</v>
      </c>
      <c r="K34" s="47">
        <v>19.2</v>
      </c>
      <c r="L34" s="47">
        <v>18.899999999999999</v>
      </c>
      <c r="M34" s="47">
        <v>19.399999999999999</v>
      </c>
      <c r="N34" s="56">
        <v>19.399999999999999</v>
      </c>
      <c r="O34" s="56">
        <v>20</v>
      </c>
      <c r="P34" s="49">
        <f>(D$33*D34+E$33*E34+F$33*F34+G$33*G34+H$33*H34+I$33*I34+J$33*J34+K$33*K34+L$33*L34+M$33*M34+N$33*N34+O$33*O34)/100</f>
        <v>18.082054755856618</v>
      </c>
      <c r="R34" s="133" t="s">
        <v>31</v>
      </c>
      <c r="S34" s="134"/>
      <c r="T34" s="135"/>
      <c r="U34" s="55">
        <v>17.3</v>
      </c>
      <c r="V34" s="54">
        <v>17.399999999999999</v>
      </c>
      <c r="W34" s="54">
        <v>17.5</v>
      </c>
      <c r="X34" s="54">
        <v>16.8</v>
      </c>
      <c r="Y34" s="54">
        <v>18.2</v>
      </c>
      <c r="Z34" s="47">
        <v>18.3</v>
      </c>
      <c r="AA34" s="47">
        <v>18.7</v>
      </c>
      <c r="AB34" s="47">
        <v>19.2</v>
      </c>
      <c r="AC34" s="47">
        <v>18.899999999999999</v>
      </c>
      <c r="AD34" s="56">
        <v>19.399999999999999</v>
      </c>
      <c r="AE34" s="56">
        <v>19.8</v>
      </c>
      <c r="AF34" s="56">
        <v>20</v>
      </c>
      <c r="AG34" s="49">
        <f>(U$33*U34+V$33*V34+W$33*W34+X$33*X34+Y$33*Y34+Z$33*Z34+AA$33*AA34+AB$33*AB34+AC$33*AC34+AD$33*AD34+AE$33*AE34+AF$33*AF34)/100</f>
        <v>18.098357324301436</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6"/>
  <sheetViews>
    <sheetView zoomScale="80" zoomScaleNormal="80" workbookViewId="0">
      <selection activeCell="AF34" sqref="AF34"/>
    </sheetView>
  </sheetViews>
  <sheetFormatPr defaultRowHeight="14.4" x14ac:dyDescent="0.3"/>
  <cols>
    <col min="4" max="4" width="9.109375" customWidth="1"/>
  </cols>
  <sheetData>
    <row r="1" spans="1:22" x14ac:dyDescent="0.3">
      <c r="A1" s="1"/>
      <c r="B1" s="1"/>
      <c r="C1" s="1"/>
      <c r="D1" s="1"/>
      <c r="E1" s="1"/>
      <c r="F1" s="1"/>
      <c r="G1" s="1"/>
      <c r="H1" s="1"/>
      <c r="I1" s="1"/>
      <c r="J1" s="1"/>
      <c r="K1" s="1"/>
      <c r="L1" s="1"/>
      <c r="M1" s="1"/>
      <c r="N1" s="1"/>
      <c r="O1" s="1"/>
      <c r="P1" s="1"/>
    </row>
    <row r="2" spans="1:22" ht="15.6" x14ac:dyDescent="0.3">
      <c r="A2" s="136" t="s">
        <v>42</v>
      </c>
      <c r="B2" s="137"/>
      <c r="C2" s="137"/>
      <c r="D2" s="137"/>
      <c r="E2" s="138"/>
      <c r="F2" s="1"/>
      <c r="G2" s="1"/>
      <c r="H2" s="1"/>
      <c r="I2" s="1"/>
      <c r="J2" s="1"/>
      <c r="K2" s="1"/>
      <c r="L2" s="1"/>
      <c r="M2" s="1"/>
      <c r="N2" s="1"/>
      <c r="O2" s="1"/>
      <c r="P2" s="1"/>
      <c r="R2" s="139" t="s">
        <v>43</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8457</v>
      </c>
      <c r="C4" s="10">
        <f>(B4/$B$16)*100</f>
        <v>7.3249317916071197</v>
      </c>
      <c r="D4" s="9">
        <v>1785</v>
      </c>
      <c r="E4" s="11">
        <f>(D4/$D$16)*100</f>
        <v>4.3461323074675562</v>
      </c>
      <c r="F4" s="1"/>
      <c r="G4" s="1"/>
      <c r="H4" s="1"/>
      <c r="I4" s="12"/>
      <c r="J4" s="1"/>
      <c r="K4" s="12"/>
      <c r="L4" s="1"/>
      <c r="M4" s="1"/>
      <c r="N4" s="1"/>
      <c r="O4" s="1"/>
      <c r="P4" s="1"/>
      <c r="R4" s="8" t="s">
        <v>7</v>
      </c>
      <c r="S4" s="9">
        <v>8457</v>
      </c>
      <c r="T4" s="13">
        <f>(S4/$S$16)*100</f>
        <v>7.3249317916071197</v>
      </c>
      <c r="U4" s="9">
        <v>1785</v>
      </c>
      <c r="V4" s="11">
        <f>(U4/$U$16)*100</f>
        <v>4.3461323074675562</v>
      </c>
    </row>
    <row r="5" spans="1:22" x14ac:dyDescent="0.3">
      <c r="A5" s="8" t="s">
        <v>8</v>
      </c>
      <c r="B5" s="14">
        <v>8451</v>
      </c>
      <c r="C5" s="11">
        <f t="shared" ref="C5:C15" si="0">(B5/$B$16)*100</f>
        <v>7.3197349616733796</v>
      </c>
      <c r="D5" s="14">
        <v>1967</v>
      </c>
      <c r="E5" s="11">
        <f t="shared" ref="E5:E15" si="1">(D5/$D$16)*100</f>
        <v>4.7892673662681702</v>
      </c>
      <c r="F5" s="1"/>
      <c r="G5" s="1"/>
      <c r="H5" s="1"/>
      <c r="I5" s="12"/>
      <c r="J5" s="1"/>
      <c r="K5" s="12"/>
      <c r="L5" s="1"/>
      <c r="M5" s="1"/>
      <c r="N5" s="1"/>
      <c r="O5" s="1"/>
      <c r="P5" s="1"/>
      <c r="R5" s="8" t="s">
        <v>8</v>
      </c>
      <c r="S5" s="14">
        <v>8451</v>
      </c>
      <c r="T5" s="13">
        <f t="shared" ref="T5:T15" si="2">(S5/$S$16)*100</f>
        <v>7.3197349616733796</v>
      </c>
      <c r="U5" s="14">
        <v>1967</v>
      </c>
      <c r="V5" s="11">
        <f t="shared" ref="V5:V15" si="3">(U5/$U$16)*100</f>
        <v>4.7892673662681702</v>
      </c>
    </row>
    <row r="6" spans="1:22" x14ac:dyDescent="0.3">
      <c r="A6" s="8" t="s">
        <v>9</v>
      </c>
      <c r="B6" s="14">
        <v>10036</v>
      </c>
      <c r="C6" s="11">
        <f t="shared" si="0"/>
        <v>8.6925642025031387</v>
      </c>
      <c r="D6" s="14">
        <v>4039</v>
      </c>
      <c r="E6" s="11">
        <f t="shared" si="1"/>
        <v>9.8341895741520791</v>
      </c>
      <c r="F6" s="1"/>
      <c r="G6" s="1"/>
      <c r="H6" s="1"/>
      <c r="I6" s="12"/>
      <c r="J6" s="1"/>
      <c r="K6" s="12"/>
      <c r="L6" s="1"/>
      <c r="M6" s="1"/>
      <c r="N6" s="1"/>
      <c r="O6" s="1"/>
      <c r="P6" s="1"/>
      <c r="R6" s="8" t="s">
        <v>9</v>
      </c>
      <c r="S6" s="14">
        <v>10036</v>
      </c>
      <c r="T6" s="13">
        <f t="shared" si="2"/>
        <v>8.6925642025031387</v>
      </c>
      <c r="U6" s="14">
        <v>4039</v>
      </c>
      <c r="V6" s="11">
        <f t="shared" si="3"/>
        <v>9.8341895741520791</v>
      </c>
    </row>
    <row r="7" spans="1:22" x14ac:dyDescent="0.3">
      <c r="A7" s="8" t="s">
        <v>10</v>
      </c>
      <c r="B7" s="14">
        <v>9317</v>
      </c>
      <c r="C7" s="11">
        <f t="shared" si="0"/>
        <v>8.0698107487765789</v>
      </c>
      <c r="D7" s="14">
        <v>4756</v>
      </c>
      <c r="E7" s="11">
        <f t="shared" si="1"/>
        <v>11.579946921185265</v>
      </c>
      <c r="F7" s="1"/>
      <c r="G7" s="1"/>
      <c r="H7" s="1"/>
      <c r="I7" s="12"/>
      <c r="J7" s="1"/>
      <c r="K7" s="12"/>
      <c r="L7" s="1"/>
      <c r="M7" s="1"/>
      <c r="N7" s="1"/>
      <c r="O7" s="1"/>
      <c r="P7" s="1"/>
      <c r="R7" s="8" t="s">
        <v>10</v>
      </c>
      <c r="S7" s="14">
        <v>9317</v>
      </c>
      <c r="T7" s="15">
        <f t="shared" si="2"/>
        <v>8.0698107487765789</v>
      </c>
      <c r="U7" s="14">
        <v>4756</v>
      </c>
      <c r="V7" s="11">
        <f t="shared" si="3"/>
        <v>11.579946921185265</v>
      </c>
    </row>
    <row r="8" spans="1:22" x14ac:dyDescent="0.3">
      <c r="A8" s="8" t="s">
        <v>11</v>
      </c>
      <c r="B8" s="14">
        <v>11355</v>
      </c>
      <c r="C8" s="11">
        <f t="shared" si="0"/>
        <v>9.8350006496037423</v>
      </c>
      <c r="D8" s="14">
        <v>4267</v>
      </c>
      <c r="E8" s="11">
        <f t="shared" si="1"/>
        <v>10.389325801660538</v>
      </c>
      <c r="F8" s="1"/>
      <c r="G8" s="1"/>
      <c r="H8" s="1"/>
      <c r="I8" s="12"/>
      <c r="J8" s="1"/>
      <c r="K8" s="12"/>
      <c r="L8" s="1"/>
      <c r="M8" s="1"/>
      <c r="N8" s="1"/>
      <c r="O8" s="1"/>
      <c r="P8" s="1"/>
      <c r="R8" s="8" t="s">
        <v>11</v>
      </c>
      <c r="S8" s="14">
        <v>11355</v>
      </c>
      <c r="T8" s="13">
        <f t="shared" si="2"/>
        <v>9.8350006496037423</v>
      </c>
      <c r="U8" s="14">
        <v>4267</v>
      </c>
      <c r="V8" s="11">
        <f t="shared" si="3"/>
        <v>10.389325801660538</v>
      </c>
    </row>
    <row r="9" spans="1:22" x14ac:dyDescent="0.3">
      <c r="A9" s="8" t="s">
        <v>12</v>
      </c>
      <c r="B9" s="102">
        <v>13597</v>
      </c>
      <c r="C9" s="11">
        <f t="shared" si="0"/>
        <v>11.776882768178078</v>
      </c>
      <c r="D9" s="14">
        <v>7948</v>
      </c>
      <c r="E9" s="11">
        <f t="shared" si="1"/>
        <v>19.351854106303719</v>
      </c>
      <c r="F9" s="1"/>
      <c r="G9" s="1"/>
      <c r="H9" s="1"/>
      <c r="I9" s="12"/>
      <c r="J9" s="1"/>
      <c r="K9" s="12"/>
      <c r="L9" s="1"/>
      <c r="M9" s="1"/>
      <c r="N9" s="1"/>
      <c r="O9" s="1"/>
      <c r="P9" s="1"/>
      <c r="R9" s="8" t="s">
        <v>12</v>
      </c>
      <c r="S9" s="102">
        <v>13597</v>
      </c>
      <c r="T9" s="13">
        <f t="shared" si="2"/>
        <v>11.776882768178078</v>
      </c>
      <c r="U9" s="14">
        <v>7948</v>
      </c>
      <c r="V9" s="11">
        <f t="shared" si="3"/>
        <v>19.351854106303719</v>
      </c>
    </row>
    <row r="10" spans="1:22" x14ac:dyDescent="0.3">
      <c r="A10" s="8" t="s">
        <v>13</v>
      </c>
      <c r="B10" s="14">
        <v>9973</v>
      </c>
      <c r="C10" s="11">
        <f t="shared" si="0"/>
        <v>8.6379974881988648</v>
      </c>
      <c r="D10" s="14">
        <v>3184</v>
      </c>
      <c r="E10" s="11">
        <f t="shared" si="1"/>
        <v>7.7524287209953497</v>
      </c>
      <c r="F10" s="1"/>
      <c r="G10" s="1"/>
      <c r="H10" s="1"/>
      <c r="I10" s="12"/>
      <c r="J10" s="1"/>
      <c r="K10" s="12"/>
      <c r="L10" s="1"/>
      <c r="M10" s="1"/>
      <c r="N10" s="1"/>
      <c r="O10" s="1"/>
      <c r="P10" s="1"/>
      <c r="R10" s="8" t="s">
        <v>13</v>
      </c>
      <c r="S10" s="14">
        <v>9973</v>
      </c>
      <c r="T10" s="13">
        <f t="shared" si="2"/>
        <v>8.6379974881988648</v>
      </c>
      <c r="U10" s="14">
        <v>3184</v>
      </c>
      <c r="V10" s="11">
        <f t="shared" si="3"/>
        <v>7.7524287209953497</v>
      </c>
    </row>
    <row r="11" spans="1:22" x14ac:dyDescent="0.3">
      <c r="A11" s="8" t="s">
        <v>14</v>
      </c>
      <c r="B11" s="103">
        <v>10966</v>
      </c>
      <c r="C11" s="11">
        <f t="shared" si="0"/>
        <v>9.4980728422329044</v>
      </c>
      <c r="D11" s="104">
        <v>2692</v>
      </c>
      <c r="E11" s="11">
        <f t="shared" si="1"/>
        <v>6.5545031774244604</v>
      </c>
      <c r="F11" s="1"/>
      <c r="G11" s="1"/>
      <c r="H11" s="1"/>
      <c r="I11" s="12"/>
      <c r="J11" s="1"/>
      <c r="K11" s="12"/>
      <c r="L11" s="1"/>
      <c r="M11" s="1"/>
      <c r="N11" s="1"/>
      <c r="O11" s="1"/>
      <c r="P11" s="1"/>
      <c r="R11" s="8" t="s">
        <v>14</v>
      </c>
      <c r="S11" s="103">
        <v>10966</v>
      </c>
      <c r="T11" s="13">
        <f>(S11/$S$16)*100</f>
        <v>9.4980728422329044</v>
      </c>
      <c r="U11" s="104">
        <v>2692</v>
      </c>
      <c r="V11" s="11">
        <f t="shared" si="3"/>
        <v>6.5545031774244604</v>
      </c>
    </row>
    <row r="12" spans="1:22" x14ac:dyDescent="0.3">
      <c r="A12" s="8" t="s">
        <v>15</v>
      </c>
      <c r="B12" s="104">
        <v>10013</v>
      </c>
      <c r="C12" s="11">
        <f t="shared" si="0"/>
        <v>8.672643021090467</v>
      </c>
      <c r="D12" s="20">
        <v>2995</v>
      </c>
      <c r="E12" s="11">
        <f t="shared" si="1"/>
        <v>7.2922500060870199</v>
      </c>
      <c r="F12" s="1"/>
      <c r="G12" s="1"/>
      <c r="H12" s="1"/>
      <c r="I12" s="12"/>
      <c r="J12" s="1"/>
      <c r="K12" s="12"/>
      <c r="M12" s="1"/>
      <c r="N12" s="1"/>
      <c r="O12" s="1"/>
      <c r="P12" s="1"/>
      <c r="R12" s="8" t="s">
        <v>15</v>
      </c>
      <c r="S12" s="104">
        <v>10013</v>
      </c>
      <c r="T12" s="13">
        <f t="shared" si="2"/>
        <v>8.672643021090467</v>
      </c>
      <c r="U12" s="20">
        <v>2995</v>
      </c>
      <c r="V12" s="11">
        <f t="shared" si="3"/>
        <v>7.2922500060870199</v>
      </c>
    </row>
    <row r="13" spans="1:22" x14ac:dyDescent="0.3">
      <c r="A13" s="8" t="s">
        <v>16</v>
      </c>
      <c r="B13" s="19">
        <v>9695</v>
      </c>
      <c r="C13" s="11">
        <f t="shared" si="0"/>
        <v>8.3972110346022255</v>
      </c>
      <c r="D13" s="19">
        <v>2268</v>
      </c>
      <c r="E13" s="11">
        <f t="shared" si="1"/>
        <v>5.5221445788999537</v>
      </c>
      <c r="F13" s="1"/>
      <c r="G13" s="1"/>
      <c r="H13" s="1"/>
      <c r="I13" s="12"/>
      <c r="J13" s="1"/>
      <c r="K13" s="12"/>
      <c r="L13" s="1"/>
      <c r="M13" s="1"/>
      <c r="N13" s="1"/>
      <c r="O13" s="1"/>
      <c r="P13" s="1"/>
      <c r="R13" s="8" t="s">
        <v>16</v>
      </c>
      <c r="S13" s="19">
        <v>9695</v>
      </c>
      <c r="T13" s="13">
        <f t="shared" si="2"/>
        <v>8.3972110346022255</v>
      </c>
      <c r="U13" s="19">
        <v>2268</v>
      </c>
      <c r="V13" s="11">
        <f t="shared" si="3"/>
        <v>5.5221445788999537</v>
      </c>
    </row>
    <row r="14" spans="1:22" x14ac:dyDescent="0.3">
      <c r="A14" s="8" t="s">
        <v>17</v>
      </c>
      <c r="B14" s="19">
        <v>7010</v>
      </c>
      <c r="C14" s="11">
        <f t="shared" si="0"/>
        <v>6.0716296392533886</v>
      </c>
      <c r="D14" s="19">
        <v>2393</v>
      </c>
      <c r="E14" s="11">
        <f t="shared" si="1"/>
        <v>5.826495580823452</v>
      </c>
      <c r="F14" s="1"/>
      <c r="G14" s="21" t="s">
        <v>18</v>
      </c>
      <c r="H14" s="22"/>
      <c r="I14" s="12"/>
      <c r="J14" s="1"/>
      <c r="K14" s="12"/>
      <c r="L14" s="1"/>
      <c r="M14" s="1"/>
      <c r="N14" s="1"/>
      <c r="O14" s="1"/>
      <c r="P14" s="1"/>
      <c r="R14" s="8" t="s">
        <v>17</v>
      </c>
      <c r="S14" s="19">
        <v>7010</v>
      </c>
      <c r="T14" s="13">
        <f t="shared" si="2"/>
        <v>6.0716296392533886</v>
      </c>
      <c r="U14" s="19">
        <v>2393</v>
      </c>
      <c r="V14" s="11">
        <f t="shared" si="3"/>
        <v>5.826495580823452</v>
      </c>
    </row>
    <row r="15" spans="1:22" x14ac:dyDescent="0.3">
      <c r="A15" s="23" t="s">
        <v>19</v>
      </c>
      <c r="B15" s="24">
        <v>6585</v>
      </c>
      <c r="C15" s="25">
        <f t="shared" si="0"/>
        <v>5.7035208522801089</v>
      </c>
      <c r="D15" s="24">
        <v>2777</v>
      </c>
      <c r="E15" s="25">
        <f t="shared" si="1"/>
        <v>6.7614618587324387</v>
      </c>
      <c r="F15" s="1"/>
      <c r="G15" s="1" t="s">
        <v>20</v>
      </c>
      <c r="H15" s="1"/>
      <c r="I15" s="1"/>
      <c r="J15" s="1"/>
      <c r="K15" s="12"/>
      <c r="L15" s="1"/>
      <c r="M15" s="1"/>
      <c r="N15" s="1"/>
      <c r="O15" s="1"/>
      <c r="P15" s="1"/>
      <c r="R15" s="23" t="s">
        <v>19</v>
      </c>
      <c r="S15" s="24">
        <v>6585</v>
      </c>
      <c r="T15" s="27">
        <f t="shared" si="2"/>
        <v>5.7035208522801089</v>
      </c>
      <c r="U15" s="24">
        <v>2777</v>
      </c>
      <c r="V15" s="11">
        <f t="shared" si="3"/>
        <v>6.7614618587324387</v>
      </c>
    </row>
    <row r="16" spans="1:22" x14ac:dyDescent="0.3">
      <c r="A16" s="28" t="s">
        <v>21</v>
      </c>
      <c r="B16" s="29">
        <f>SUM(B4:B15)</f>
        <v>115455</v>
      </c>
      <c r="C16" s="30">
        <f>SUM(C4:C15)</f>
        <v>99.999999999999986</v>
      </c>
      <c r="D16" s="29">
        <f>SUM(D4:D15)</f>
        <v>41071</v>
      </c>
      <c r="E16" s="31">
        <f>SUM(E4:E15)</f>
        <v>100</v>
      </c>
      <c r="F16" s="1"/>
      <c r="G16" s="1"/>
      <c r="H16" s="1"/>
      <c r="I16" s="1"/>
      <c r="J16" s="1"/>
      <c r="K16" s="1"/>
      <c r="L16" s="1"/>
      <c r="M16" s="1"/>
      <c r="N16" s="1"/>
      <c r="O16" s="1"/>
      <c r="P16" s="1"/>
      <c r="R16" s="28" t="s">
        <v>21</v>
      </c>
      <c r="S16" s="29">
        <f>SUM(S4:S15)</f>
        <v>115455</v>
      </c>
      <c r="T16" s="30">
        <f>SUM(T4:T15)</f>
        <v>99.999999999999986</v>
      </c>
      <c r="U16" s="32">
        <f>SUM(U4:U15)</f>
        <v>41071</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58.2" thickBot="1" x14ac:dyDescent="0.35">
      <c r="A19" s="145"/>
      <c r="B19" s="146"/>
      <c r="C19" s="147"/>
      <c r="D19" s="98">
        <v>42963</v>
      </c>
      <c r="E19" s="99">
        <v>42994</v>
      </c>
      <c r="F19" s="99">
        <v>43024</v>
      </c>
      <c r="G19" s="99">
        <v>43055</v>
      </c>
      <c r="H19" s="99">
        <v>43085</v>
      </c>
      <c r="I19" s="99">
        <v>43117</v>
      </c>
      <c r="J19" s="99">
        <v>43148</v>
      </c>
      <c r="K19" s="99">
        <v>43176</v>
      </c>
      <c r="L19" s="99">
        <v>43207</v>
      </c>
      <c r="M19" s="99">
        <v>43237</v>
      </c>
      <c r="N19" s="99">
        <v>43268</v>
      </c>
      <c r="O19" s="99">
        <v>43298</v>
      </c>
      <c r="P19" s="36" t="s">
        <v>44</v>
      </c>
      <c r="R19" s="148"/>
      <c r="S19" s="149"/>
      <c r="T19" s="150"/>
      <c r="U19" s="100">
        <v>42963</v>
      </c>
      <c r="V19" s="101">
        <v>42994</v>
      </c>
      <c r="W19" s="101">
        <v>43024</v>
      </c>
      <c r="X19" s="101">
        <v>43055</v>
      </c>
      <c r="Y19" s="101">
        <v>43085</v>
      </c>
      <c r="Z19" s="101">
        <v>43117</v>
      </c>
      <c r="AA19" s="101">
        <v>43148</v>
      </c>
      <c r="AB19" s="101">
        <v>43176</v>
      </c>
      <c r="AC19" s="101">
        <v>43207</v>
      </c>
      <c r="AD19" s="101">
        <v>43237</v>
      </c>
      <c r="AE19" s="101">
        <v>43268</v>
      </c>
      <c r="AF19" s="101">
        <v>43298</v>
      </c>
      <c r="AG19" s="39" t="s">
        <v>45</v>
      </c>
    </row>
    <row r="20" spans="1:33" ht="15" thickBot="1" x14ac:dyDescent="0.35">
      <c r="A20" s="130" t="s">
        <v>25</v>
      </c>
      <c r="B20" s="131"/>
      <c r="C20" s="132"/>
      <c r="D20" s="40">
        <f>$E4</f>
        <v>4.3461323074675562</v>
      </c>
      <c r="E20" s="40">
        <f>$E5</f>
        <v>4.7892673662681702</v>
      </c>
      <c r="F20" s="40">
        <f>E6</f>
        <v>9.8341895741520791</v>
      </c>
      <c r="G20" s="40">
        <f>E7</f>
        <v>11.579946921185265</v>
      </c>
      <c r="H20" s="41">
        <f>E8</f>
        <v>10.389325801660538</v>
      </c>
      <c r="I20" s="40">
        <f>E9</f>
        <v>19.351854106303719</v>
      </c>
      <c r="J20" s="40">
        <f>E10</f>
        <v>7.7524287209953497</v>
      </c>
      <c r="K20" s="40">
        <f>E11</f>
        <v>6.5545031774244604</v>
      </c>
      <c r="L20" s="40">
        <f>E12</f>
        <v>7.2922500060870199</v>
      </c>
      <c r="M20" s="40">
        <f>E13</f>
        <v>5.5221445788999537</v>
      </c>
      <c r="N20" s="40">
        <f>E14</f>
        <v>5.826495580823452</v>
      </c>
      <c r="O20" s="40">
        <f>E15</f>
        <v>6.7614618587324387</v>
      </c>
      <c r="P20" s="42"/>
      <c r="R20" s="130" t="s">
        <v>25</v>
      </c>
      <c r="S20" s="131"/>
      <c r="T20" s="132"/>
      <c r="U20" s="40">
        <f>V4</f>
        <v>4.3461323074675562</v>
      </c>
      <c r="V20" s="40">
        <f>V5</f>
        <v>4.7892673662681702</v>
      </c>
      <c r="W20" s="40">
        <f>V6</f>
        <v>9.8341895741520791</v>
      </c>
      <c r="X20" s="40">
        <f>V7</f>
        <v>11.579946921185265</v>
      </c>
      <c r="Y20" s="40">
        <f>V8</f>
        <v>10.389325801660538</v>
      </c>
      <c r="Z20" s="40">
        <f>V9</f>
        <v>19.351854106303719</v>
      </c>
      <c r="AA20" s="40">
        <f>V10</f>
        <v>7.7524287209953497</v>
      </c>
      <c r="AB20" s="40">
        <f>V11</f>
        <v>6.5545031774244604</v>
      </c>
      <c r="AC20" s="40">
        <f>V12</f>
        <v>7.2922500060870199</v>
      </c>
      <c r="AD20" s="40">
        <f>V13</f>
        <v>5.5221445788999537</v>
      </c>
      <c r="AE20" s="40">
        <f>V14</f>
        <v>5.826495580823452</v>
      </c>
      <c r="AF20" s="40">
        <f>V15</f>
        <v>6.7614618587324387</v>
      </c>
      <c r="AG20" s="42"/>
    </row>
    <row r="21" spans="1:33" ht="15" thickBot="1" x14ac:dyDescent="0.35">
      <c r="A21" s="151" t="s">
        <v>26</v>
      </c>
      <c r="B21" s="152"/>
      <c r="C21" s="153"/>
      <c r="D21" s="43">
        <v>11</v>
      </c>
      <c r="E21" s="45">
        <v>11.2</v>
      </c>
      <c r="F21" s="45">
        <v>11.3</v>
      </c>
      <c r="G21" s="45">
        <v>11.6</v>
      </c>
      <c r="H21" s="45">
        <v>11.8</v>
      </c>
      <c r="I21" s="45">
        <v>11.8</v>
      </c>
      <c r="J21" s="45">
        <v>12.6</v>
      </c>
      <c r="K21" s="46">
        <v>12.3</v>
      </c>
      <c r="L21" s="47">
        <v>12.8</v>
      </c>
      <c r="M21" s="47">
        <v>12.8</v>
      </c>
      <c r="N21" s="47">
        <v>13.2</v>
      </c>
      <c r="O21" s="48">
        <v>13.3</v>
      </c>
      <c r="P21" s="49">
        <f>(D$20*D21+E$20*E21+F$20*F21+G$20*G21+H$20*H21+I$20*I21+J$20*J21+K$20*K21+L$20*L21+M$20*M21+N$20*N21+O$20*O21)/100</f>
        <v>12.07009325314699</v>
      </c>
      <c r="R21" s="151" t="s">
        <v>26</v>
      </c>
      <c r="S21" s="152"/>
      <c r="T21" s="153"/>
      <c r="U21" s="43">
        <v>11</v>
      </c>
      <c r="V21" s="45">
        <v>11.2</v>
      </c>
      <c r="W21" s="45">
        <v>11.3</v>
      </c>
      <c r="X21" s="45">
        <v>11.6</v>
      </c>
      <c r="Y21" s="45">
        <v>11.8</v>
      </c>
      <c r="Z21" s="45">
        <v>11.8</v>
      </c>
      <c r="AA21" s="45">
        <v>12.6</v>
      </c>
      <c r="AB21" s="47">
        <v>12.3</v>
      </c>
      <c r="AC21" s="50">
        <v>12.8</v>
      </c>
      <c r="AD21" s="47">
        <v>12.8</v>
      </c>
      <c r="AE21" s="47">
        <v>13.2</v>
      </c>
      <c r="AF21" s="45">
        <v>13.3</v>
      </c>
      <c r="AG21" s="49">
        <f>(U$20*U21+V$20*V21+W$20*W21+X$20*X21+Y$20*Y21+Z$20*Z21+AA$20*AA21+AB$20*AB21+AC$20*AC21+AD$20*AD21+AE$20*AE21+AF$20*AF21)/100</f>
        <v>12.07009325314699</v>
      </c>
    </row>
    <row r="22" spans="1:33" ht="15.6" thickTop="1" thickBot="1" x14ac:dyDescent="0.35">
      <c r="A22" s="154" t="s">
        <v>27</v>
      </c>
      <c r="B22" s="155"/>
      <c r="C22" s="156"/>
      <c r="D22" s="40">
        <f>$C4</f>
        <v>7.3249317916071197</v>
      </c>
      <c r="E22" s="40">
        <f>$C5</f>
        <v>7.3197349616733796</v>
      </c>
      <c r="F22" s="41">
        <f>$C6</f>
        <v>8.6925642025031387</v>
      </c>
      <c r="G22" s="40">
        <f>$C7</f>
        <v>8.0698107487765789</v>
      </c>
      <c r="H22" s="41">
        <f>$C8</f>
        <v>9.8350006496037423</v>
      </c>
      <c r="I22" s="41">
        <f>$C9</f>
        <v>11.776882768178078</v>
      </c>
      <c r="J22" s="40">
        <f>$C10</f>
        <v>8.6379974881988648</v>
      </c>
      <c r="K22" s="51">
        <f>$C11</f>
        <v>9.4980728422329044</v>
      </c>
      <c r="L22" s="41">
        <f>$C12</f>
        <v>8.672643021090467</v>
      </c>
      <c r="M22" s="40">
        <f>$C13</f>
        <v>8.3972110346022255</v>
      </c>
      <c r="N22" s="40">
        <f>$C14</f>
        <v>6.0716296392533886</v>
      </c>
      <c r="O22" s="40">
        <f>$C15</f>
        <v>5.7035208522801089</v>
      </c>
      <c r="P22" s="49"/>
      <c r="R22" s="154" t="s">
        <v>27</v>
      </c>
      <c r="S22" s="155"/>
      <c r="T22" s="156"/>
      <c r="U22" s="52">
        <f>T4</f>
        <v>7.3249317916071197</v>
      </c>
      <c r="V22" s="52">
        <f>T5</f>
        <v>7.3197349616733796</v>
      </c>
      <c r="W22" s="53">
        <f>T6</f>
        <v>8.6925642025031387</v>
      </c>
      <c r="X22" s="52">
        <f>T7</f>
        <v>8.0698107487765789</v>
      </c>
      <c r="Y22" s="52">
        <f>T8</f>
        <v>9.8350006496037423</v>
      </c>
      <c r="Z22" s="53">
        <f>T9</f>
        <v>11.776882768178078</v>
      </c>
      <c r="AA22" s="53">
        <f>T10</f>
        <v>8.6379974881988648</v>
      </c>
      <c r="AB22" s="52">
        <f>T11</f>
        <v>9.4980728422329044</v>
      </c>
      <c r="AC22" s="53">
        <f>T12</f>
        <v>8.672643021090467</v>
      </c>
      <c r="AD22" s="52">
        <f>T13</f>
        <v>8.3972110346022255</v>
      </c>
      <c r="AE22" s="52">
        <f>T14</f>
        <v>6.0716296392533886</v>
      </c>
      <c r="AF22" s="52">
        <f>T15</f>
        <v>5.7035208522801089</v>
      </c>
      <c r="AG22" s="49"/>
    </row>
    <row r="23" spans="1:33" ht="15" thickBot="1" x14ac:dyDescent="0.35">
      <c r="A23" s="117" t="s">
        <v>28</v>
      </c>
      <c r="B23" s="118"/>
      <c r="C23" s="119"/>
      <c r="D23" s="54">
        <v>10.6</v>
      </c>
      <c r="E23" s="54">
        <v>11.2</v>
      </c>
      <c r="F23" s="54">
        <v>11.2</v>
      </c>
      <c r="G23" s="54">
        <v>11.4</v>
      </c>
      <c r="H23" s="54">
        <v>11.6</v>
      </c>
      <c r="I23" s="54">
        <v>11.8</v>
      </c>
      <c r="J23" s="54">
        <v>11.9</v>
      </c>
      <c r="K23" s="47">
        <v>11.9</v>
      </c>
      <c r="L23" s="47">
        <v>12</v>
      </c>
      <c r="M23" s="47">
        <v>12.1</v>
      </c>
      <c r="N23" s="47">
        <v>12.3</v>
      </c>
      <c r="O23" s="56">
        <v>12.3</v>
      </c>
      <c r="P23" s="49">
        <f>(D$22*D23+E$22*E23+F$22*F23+G$22*G23+H$22*H23+I$22*I23+J$22*J23+K$22*K23+L$22*L23+M$22*M23+N$22*N23+O$22*O23)/100</f>
        <v>11.683626521155428</v>
      </c>
      <c r="R23" s="117" t="s">
        <v>28</v>
      </c>
      <c r="S23" s="118"/>
      <c r="T23" s="119"/>
      <c r="U23" s="54">
        <v>10.6</v>
      </c>
      <c r="V23" s="54">
        <v>11.2</v>
      </c>
      <c r="W23" s="54">
        <v>11.2</v>
      </c>
      <c r="X23" s="54">
        <v>11.4</v>
      </c>
      <c r="Y23" s="54">
        <v>11.6</v>
      </c>
      <c r="Z23" s="54">
        <v>11.8</v>
      </c>
      <c r="AA23" s="54">
        <v>11.9</v>
      </c>
      <c r="AB23" s="47">
        <v>11.9</v>
      </c>
      <c r="AC23" s="50">
        <v>12</v>
      </c>
      <c r="AD23" s="47">
        <v>12.1</v>
      </c>
      <c r="AE23" s="47">
        <v>12.3</v>
      </c>
      <c r="AF23" s="54">
        <v>12.3</v>
      </c>
      <c r="AG23" s="49">
        <f>(U$22*U23+V$22*V23+W$22*W23+X$22*X23+Y$22*Y23+Z$22*Z23+AA$22*AA23+AB$22*AB23+AC$22*AC23+AD$22*AD23+AE$22*AE23+AF$22*AF23)/100</f>
        <v>11.683626521155428</v>
      </c>
    </row>
    <row r="24" spans="1:33" x14ac:dyDescent="0.3">
      <c r="A24" s="1"/>
      <c r="B24" s="1"/>
      <c r="C24" s="1"/>
      <c r="D24" s="1"/>
      <c r="E24" s="1"/>
      <c r="F24" s="1"/>
      <c r="G24" s="1"/>
      <c r="H24" s="1"/>
      <c r="I24" s="1"/>
      <c r="J24" s="1"/>
      <c r="K24" s="1"/>
      <c r="L24" s="1"/>
      <c r="M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35">
        <v>43025</v>
      </c>
      <c r="E32" s="35">
        <v>43056</v>
      </c>
      <c r="F32" s="35">
        <v>43086</v>
      </c>
      <c r="G32" s="35">
        <v>43118</v>
      </c>
      <c r="H32" s="35">
        <v>43149</v>
      </c>
      <c r="I32" s="35">
        <v>43177</v>
      </c>
      <c r="J32" s="35">
        <v>43208</v>
      </c>
      <c r="K32" s="35">
        <v>43238</v>
      </c>
      <c r="L32" s="35">
        <v>43269</v>
      </c>
      <c r="M32" s="57">
        <v>43299</v>
      </c>
      <c r="N32" s="58">
        <v>43330</v>
      </c>
      <c r="O32" s="58">
        <v>43361</v>
      </c>
      <c r="P32" s="36" t="s">
        <v>44</v>
      </c>
      <c r="R32" s="148"/>
      <c r="S32" s="149"/>
      <c r="T32" s="150"/>
      <c r="U32" s="38">
        <f t="shared" ref="U32:AF32" si="4">D32</f>
        <v>43025</v>
      </c>
      <c r="V32" s="38">
        <f t="shared" si="4"/>
        <v>43056</v>
      </c>
      <c r="W32" s="38">
        <f t="shared" si="4"/>
        <v>43086</v>
      </c>
      <c r="X32" s="38">
        <f t="shared" si="4"/>
        <v>43118</v>
      </c>
      <c r="Y32" s="38">
        <f t="shared" si="4"/>
        <v>43149</v>
      </c>
      <c r="Z32" s="38">
        <f t="shared" si="4"/>
        <v>43177</v>
      </c>
      <c r="AA32" s="38">
        <f t="shared" si="4"/>
        <v>43208</v>
      </c>
      <c r="AB32" s="38">
        <f t="shared" si="4"/>
        <v>43238</v>
      </c>
      <c r="AC32" s="38">
        <f t="shared" si="4"/>
        <v>43269</v>
      </c>
      <c r="AD32" s="38">
        <f t="shared" si="4"/>
        <v>43299</v>
      </c>
      <c r="AE32" s="59">
        <f t="shared" si="4"/>
        <v>43330</v>
      </c>
      <c r="AF32" s="59">
        <f t="shared" si="4"/>
        <v>43361</v>
      </c>
      <c r="AG32" s="39" t="s">
        <v>44</v>
      </c>
    </row>
    <row r="33" spans="1:33" ht="15" thickBot="1" x14ac:dyDescent="0.35">
      <c r="A33" s="130" t="s">
        <v>25</v>
      </c>
      <c r="B33" s="131"/>
      <c r="C33" s="132"/>
      <c r="D33" s="40">
        <f>E6</f>
        <v>9.8341895741520791</v>
      </c>
      <c r="E33" s="40">
        <f>E7</f>
        <v>11.579946921185265</v>
      </c>
      <c r="F33" s="40">
        <f>E8</f>
        <v>10.389325801660538</v>
      </c>
      <c r="G33" s="40">
        <f>E9</f>
        <v>19.351854106303719</v>
      </c>
      <c r="H33" s="40">
        <f>E10</f>
        <v>7.7524287209953497</v>
      </c>
      <c r="I33" s="40">
        <f>E11</f>
        <v>6.5545031774244604</v>
      </c>
      <c r="J33" s="40">
        <f>E12</f>
        <v>7.2922500060870199</v>
      </c>
      <c r="K33" s="40">
        <f>E13</f>
        <v>5.5221445788999537</v>
      </c>
      <c r="L33" s="40">
        <f>E14</f>
        <v>5.826495580823452</v>
      </c>
      <c r="M33" s="40">
        <f>E15</f>
        <v>6.7614618587324387</v>
      </c>
      <c r="N33" s="40">
        <f>E4</f>
        <v>4.3461323074675562</v>
      </c>
      <c r="O33" s="40">
        <f>E5</f>
        <v>4.7892673662681702</v>
      </c>
      <c r="P33" s="42"/>
      <c r="R33" s="130" t="s">
        <v>25</v>
      </c>
      <c r="S33" s="131"/>
      <c r="T33" s="132"/>
      <c r="U33" s="40">
        <f>V6</f>
        <v>9.8341895741520791</v>
      </c>
      <c r="V33" s="40">
        <f>V7</f>
        <v>11.579946921185265</v>
      </c>
      <c r="W33" s="40">
        <f>V8</f>
        <v>10.389325801660538</v>
      </c>
      <c r="X33" s="40">
        <f>V9</f>
        <v>19.351854106303719</v>
      </c>
      <c r="Y33" s="40">
        <f>V10</f>
        <v>7.7524287209953497</v>
      </c>
      <c r="Z33" s="40">
        <f>V11</f>
        <v>6.5545031774244604</v>
      </c>
      <c r="AA33" s="40">
        <f>V12</f>
        <v>7.2922500060870199</v>
      </c>
      <c r="AB33" s="40">
        <f>V13</f>
        <v>5.5221445788999537</v>
      </c>
      <c r="AC33" s="40">
        <f>V14</f>
        <v>5.826495580823452</v>
      </c>
      <c r="AD33" s="40">
        <f>V15</f>
        <v>6.7614618587324387</v>
      </c>
      <c r="AE33" s="40">
        <f>V4</f>
        <v>4.3461323074675562</v>
      </c>
      <c r="AF33" s="40">
        <f>V5</f>
        <v>4.7892673662681702</v>
      </c>
      <c r="AG33" s="42"/>
    </row>
    <row r="34" spans="1:33" ht="15" thickBot="1" x14ac:dyDescent="0.35">
      <c r="A34" s="133" t="s">
        <v>31</v>
      </c>
      <c r="B34" s="134"/>
      <c r="C34" s="135"/>
      <c r="D34" s="55">
        <v>18.2</v>
      </c>
      <c r="E34" s="54">
        <v>19.3</v>
      </c>
      <c r="F34" s="54">
        <v>18.8</v>
      </c>
      <c r="G34" s="54">
        <v>19.2</v>
      </c>
      <c r="H34" s="54">
        <v>18.399999999999999</v>
      </c>
      <c r="I34" s="47">
        <v>18.5</v>
      </c>
      <c r="J34" s="47">
        <v>18.399999999999999</v>
      </c>
      <c r="K34" s="47">
        <v>18.100000000000001</v>
      </c>
      <c r="L34" s="47">
        <v>18.3</v>
      </c>
      <c r="M34" s="56">
        <v>18.399999999999999</v>
      </c>
      <c r="N34" s="56">
        <v>18.8</v>
      </c>
      <c r="O34" s="56">
        <v>18.3</v>
      </c>
      <c r="P34" s="49">
        <f>(D$33*D34+E$33*E34+F$33*F34+G$33*G34+H$33*H34+I$33*I34+J$33*J34+K$33*K34+L$33*L34+M$33*M34+N$33*N34+O$33*O34)/100</f>
        <v>18.677680114922936</v>
      </c>
      <c r="R34" s="133" t="s">
        <v>31</v>
      </c>
      <c r="S34" s="134"/>
      <c r="T34" s="135"/>
      <c r="U34" s="55">
        <v>18.2</v>
      </c>
      <c r="V34" s="54">
        <v>19.3</v>
      </c>
      <c r="W34" s="54">
        <v>18.8</v>
      </c>
      <c r="X34" s="54">
        <v>19.2</v>
      </c>
      <c r="Y34" s="54">
        <v>18.399999999999999</v>
      </c>
      <c r="Z34" s="47">
        <v>18.5</v>
      </c>
      <c r="AA34" s="47">
        <v>18.399999999999999</v>
      </c>
      <c r="AB34" s="47">
        <v>18.100000000000001</v>
      </c>
      <c r="AC34" s="47">
        <v>18.3</v>
      </c>
      <c r="AD34" s="56">
        <v>18.399999999999999</v>
      </c>
      <c r="AE34" s="56">
        <v>18.8</v>
      </c>
      <c r="AF34" s="56">
        <v>18.3</v>
      </c>
      <c r="AG34" s="49">
        <f>(U$33*U34+V$33*V34+W$33*W34+X$33*X34+Y$33*Y34+Z$33*Z34+AA$33*AA34+AB$33*AB34+AC$33*AC34+AD$33*AD34+AE$33*AE34+AF$33*AF34)/100</f>
        <v>18.677680114922936</v>
      </c>
    </row>
    <row r="36" spans="1:33" x14ac:dyDescent="0.3">
      <c r="E36" t="s">
        <v>46</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4"/>
  <sheetViews>
    <sheetView zoomScale="80" zoomScaleNormal="80" workbookViewId="0">
      <selection activeCell="AF34" sqref="AF34"/>
    </sheetView>
  </sheetViews>
  <sheetFormatPr defaultRowHeight="14.4" x14ac:dyDescent="0.3"/>
  <cols>
    <col min="1" max="1" width="10.88671875" bestFit="1" customWidth="1"/>
    <col min="2" max="2" width="8.109375" bestFit="1" customWidth="1"/>
    <col min="4" max="4" width="9.109375" customWidth="1"/>
    <col min="16" max="16" width="9.33203125" bestFit="1" customWidth="1"/>
    <col min="18" max="18" width="12.33203125" customWidth="1"/>
  </cols>
  <sheetData>
    <row r="1" spans="1:22" x14ac:dyDescent="0.3">
      <c r="A1" s="1"/>
      <c r="B1" s="1"/>
      <c r="C1" s="1"/>
      <c r="D1" s="1"/>
      <c r="E1" s="1"/>
      <c r="F1" s="1"/>
      <c r="G1" s="1"/>
      <c r="H1" s="1"/>
      <c r="I1" s="1"/>
      <c r="J1" s="1"/>
      <c r="K1" s="1"/>
      <c r="L1" s="1"/>
      <c r="M1" s="1"/>
      <c r="N1" s="1"/>
      <c r="O1" s="1"/>
      <c r="P1" s="1"/>
    </row>
    <row r="2" spans="1:22" ht="15.6" x14ac:dyDescent="0.3">
      <c r="A2" s="136" t="s">
        <v>51</v>
      </c>
      <c r="B2" s="137"/>
      <c r="C2" s="137"/>
      <c r="D2" s="137"/>
      <c r="E2" s="138"/>
      <c r="F2" s="1"/>
      <c r="G2" s="1"/>
      <c r="H2" s="1"/>
      <c r="I2" s="1"/>
      <c r="J2" s="1"/>
      <c r="K2" s="1"/>
      <c r="L2" s="1"/>
      <c r="M2" s="1"/>
      <c r="N2" s="1"/>
      <c r="O2" s="1"/>
      <c r="P2" s="1"/>
      <c r="R2" s="139" t="s">
        <v>52</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7890</v>
      </c>
      <c r="C4" s="10">
        <f>(B4/$B$16)*100</f>
        <v>7.2880776655982418</v>
      </c>
      <c r="D4" s="9">
        <v>1725</v>
      </c>
      <c r="E4" s="11">
        <f>(D4/$D$16)*100</f>
        <v>4.7068132827635134</v>
      </c>
      <c r="F4" s="1"/>
      <c r="G4" s="1"/>
      <c r="H4" s="1"/>
      <c r="I4" s="12"/>
      <c r="J4" s="1"/>
      <c r="K4" s="12"/>
      <c r="L4" s="1"/>
      <c r="M4" s="1"/>
      <c r="N4" s="1"/>
      <c r="O4" s="1"/>
      <c r="P4" s="1"/>
      <c r="R4" s="8" t="s">
        <v>7</v>
      </c>
      <c r="S4" s="9">
        <v>7890</v>
      </c>
      <c r="T4" s="13">
        <f>(S4/$S$16)*100</f>
        <v>7.2880776655982418</v>
      </c>
      <c r="U4" s="9">
        <v>1725</v>
      </c>
      <c r="V4" s="11">
        <f>(U4/$U$16)*100</f>
        <v>4.7068132827635134</v>
      </c>
    </row>
    <row r="5" spans="1:22" x14ac:dyDescent="0.3">
      <c r="A5" s="8" t="s">
        <v>8</v>
      </c>
      <c r="B5" s="14">
        <v>8027</v>
      </c>
      <c r="C5" s="11">
        <f t="shared" ref="C5:C15" si="0">(B5/$B$16)*100</f>
        <v>7.4146260357106568</v>
      </c>
      <c r="D5" s="14">
        <v>1540</v>
      </c>
      <c r="E5" s="11">
        <f t="shared" ref="E5:E15" si="1">(D5/$D$16)*100</f>
        <v>4.202024611858441</v>
      </c>
      <c r="F5" s="1"/>
      <c r="G5" s="1"/>
      <c r="H5" s="1"/>
      <c r="I5" s="12"/>
      <c r="J5" s="1"/>
      <c r="K5" s="12"/>
      <c r="L5" s="1"/>
      <c r="M5" s="1"/>
      <c r="N5" s="1"/>
      <c r="O5" s="1"/>
      <c r="P5" s="1"/>
      <c r="R5" s="8" t="s">
        <v>8</v>
      </c>
      <c r="S5" s="14">
        <v>8027</v>
      </c>
      <c r="T5" s="13">
        <f t="shared" ref="T5:T15" si="2">(S5/$S$16)*100</f>
        <v>7.4146260357106568</v>
      </c>
      <c r="U5" s="14">
        <v>1540</v>
      </c>
      <c r="V5" s="11">
        <f t="shared" ref="V5:V15" si="3">(U5/$U$16)*100</f>
        <v>4.202024611858441</v>
      </c>
    </row>
    <row r="6" spans="1:22" x14ac:dyDescent="0.3">
      <c r="A6" s="8" t="s">
        <v>9</v>
      </c>
      <c r="B6" s="14">
        <v>11566</v>
      </c>
      <c r="C6" s="11">
        <f t="shared" si="0"/>
        <v>10.683638311826268</v>
      </c>
      <c r="D6" s="14">
        <v>3677</v>
      </c>
      <c r="E6" s="11">
        <f t="shared" si="1"/>
        <v>10.033015907664602</v>
      </c>
      <c r="F6" s="1"/>
      <c r="G6" s="1"/>
      <c r="H6" s="1"/>
      <c r="I6" s="12"/>
      <c r="J6" s="1"/>
      <c r="K6" s="12"/>
      <c r="L6" s="1"/>
      <c r="M6" s="1"/>
      <c r="N6" s="1"/>
      <c r="O6" s="1"/>
      <c r="P6" s="1"/>
      <c r="R6" s="8" t="s">
        <v>9</v>
      </c>
      <c r="S6" s="14">
        <v>11566</v>
      </c>
      <c r="T6" s="13">
        <f t="shared" si="2"/>
        <v>10.683638311826268</v>
      </c>
      <c r="U6" s="14">
        <v>3677</v>
      </c>
      <c r="V6" s="11">
        <f t="shared" si="3"/>
        <v>10.033015907664602</v>
      </c>
    </row>
    <row r="7" spans="1:22" x14ac:dyDescent="0.3">
      <c r="A7" s="8" t="s">
        <v>10</v>
      </c>
      <c r="B7" s="14">
        <v>8511</v>
      </c>
      <c r="C7" s="11">
        <f t="shared" si="0"/>
        <v>7.8617020293924753</v>
      </c>
      <c r="D7" s="14">
        <v>3779</v>
      </c>
      <c r="E7" s="11">
        <f t="shared" si="1"/>
        <v>10.311331823514966</v>
      </c>
      <c r="F7" s="1"/>
      <c r="G7" s="1"/>
      <c r="H7" s="1"/>
      <c r="I7" s="12"/>
      <c r="J7" s="1"/>
      <c r="K7" s="12"/>
      <c r="L7" s="1"/>
      <c r="M7" s="1"/>
      <c r="N7" s="1"/>
      <c r="O7" s="1"/>
      <c r="P7" s="1"/>
      <c r="R7" s="8" t="s">
        <v>10</v>
      </c>
      <c r="S7" s="14">
        <v>8511</v>
      </c>
      <c r="T7" s="15">
        <f t="shared" si="2"/>
        <v>7.8617020293924753</v>
      </c>
      <c r="U7" s="14">
        <v>3779</v>
      </c>
      <c r="V7" s="11">
        <f t="shared" si="3"/>
        <v>10.311331823514966</v>
      </c>
    </row>
    <row r="8" spans="1:22" x14ac:dyDescent="0.3">
      <c r="A8" s="8" t="s">
        <v>11</v>
      </c>
      <c r="B8" s="14">
        <v>14335</v>
      </c>
      <c r="C8" s="11">
        <f t="shared" si="0"/>
        <v>13.241393325266259</v>
      </c>
      <c r="D8" s="14">
        <v>3636</v>
      </c>
      <c r="E8" s="11">
        <f t="shared" si="1"/>
        <v>9.9211438238423977</v>
      </c>
      <c r="F8" s="1"/>
      <c r="G8" s="1"/>
      <c r="H8" s="1"/>
      <c r="I8" s="12"/>
      <c r="J8" s="1"/>
      <c r="K8" s="12"/>
      <c r="L8" s="1"/>
      <c r="M8" s="1"/>
      <c r="N8" s="1"/>
      <c r="O8" s="1"/>
      <c r="P8" s="1"/>
      <c r="R8" s="8" t="s">
        <v>11</v>
      </c>
      <c r="S8" s="14">
        <v>14335</v>
      </c>
      <c r="T8" s="13">
        <f t="shared" si="2"/>
        <v>13.241393325266259</v>
      </c>
      <c r="U8" s="14">
        <v>3636</v>
      </c>
      <c r="V8" s="11">
        <f t="shared" si="3"/>
        <v>9.9211438238423977</v>
      </c>
    </row>
    <row r="9" spans="1:22" x14ac:dyDescent="0.3">
      <c r="A9" s="8" t="s">
        <v>12</v>
      </c>
      <c r="B9" s="102">
        <v>14792</v>
      </c>
      <c r="C9" s="11">
        <f t="shared" si="0"/>
        <v>13.663529129217894</v>
      </c>
      <c r="D9" s="14">
        <v>5011</v>
      </c>
      <c r="E9" s="11">
        <f t="shared" si="1"/>
        <v>13.672951513001719</v>
      </c>
      <c r="F9" s="1"/>
      <c r="G9" s="1"/>
      <c r="H9" s="1"/>
      <c r="I9" s="12"/>
      <c r="J9" s="1"/>
      <c r="K9" s="12"/>
      <c r="L9" s="1"/>
      <c r="M9" s="1"/>
      <c r="N9" s="1"/>
      <c r="O9" s="1"/>
      <c r="P9" s="1"/>
      <c r="R9" s="8" t="s">
        <v>12</v>
      </c>
      <c r="S9" s="102">
        <v>14792</v>
      </c>
      <c r="T9" s="13">
        <f t="shared" si="2"/>
        <v>13.663529129217894</v>
      </c>
      <c r="U9" s="14">
        <v>5011</v>
      </c>
      <c r="V9" s="11">
        <f t="shared" si="3"/>
        <v>13.672951513001719</v>
      </c>
    </row>
    <row r="10" spans="1:22" x14ac:dyDescent="0.3">
      <c r="A10" s="8" t="s">
        <v>13</v>
      </c>
      <c r="B10" s="14">
        <v>9688</v>
      </c>
      <c r="C10" s="11">
        <f t="shared" si="0"/>
        <v>8.9489095594823524</v>
      </c>
      <c r="D10" s="14">
        <v>2739</v>
      </c>
      <c r="E10" s="11">
        <f t="shared" si="1"/>
        <v>7.4736009168053705</v>
      </c>
      <c r="F10" s="1"/>
      <c r="G10" s="1"/>
      <c r="H10" s="1"/>
      <c r="I10" s="12"/>
      <c r="J10" s="1"/>
      <c r="K10" s="12"/>
      <c r="L10" s="1"/>
      <c r="M10" s="1"/>
      <c r="N10" s="1"/>
      <c r="O10" s="1"/>
      <c r="P10" s="1"/>
      <c r="R10" s="8" t="s">
        <v>13</v>
      </c>
      <c r="S10" s="14">
        <v>9688</v>
      </c>
      <c r="T10" s="15">
        <f t="shared" si="2"/>
        <v>8.9489095594823524</v>
      </c>
      <c r="U10" s="14">
        <v>2739</v>
      </c>
      <c r="V10" s="11">
        <f t="shared" si="3"/>
        <v>7.4736009168053705</v>
      </c>
    </row>
    <row r="11" spans="1:22" x14ac:dyDescent="0.3">
      <c r="A11" s="8" t="s">
        <v>14</v>
      </c>
      <c r="B11" s="103">
        <v>10545</v>
      </c>
      <c r="C11" s="108">
        <f t="shared" si="0"/>
        <v>9.7405296557330097</v>
      </c>
      <c r="D11" s="104">
        <v>3193</v>
      </c>
      <c r="E11" s="11">
        <f t="shared" si="1"/>
        <v>8.7123796010805208</v>
      </c>
      <c r="F11" s="1"/>
      <c r="G11" s="1"/>
      <c r="H11" s="1"/>
      <c r="I11" s="12"/>
      <c r="J11" s="1"/>
      <c r="K11" s="12"/>
      <c r="L11" s="1"/>
      <c r="M11" s="1"/>
      <c r="N11" s="1"/>
      <c r="O11" s="1"/>
      <c r="P11" s="1"/>
      <c r="R11" s="8" t="s">
        <v>14</v>
      </c>
      <c r="S11" s="103">
        <v>10545</v>
      </c>
      <c r="T11" s="13">
        <f>(S11/$S$16)*100</f>
        <v>9.7405296557330097</v>
      </c>
      <c r="U11" s="104">
        <v>3193</v>
      </c>
      <c r="V11" s="11">
        <f t="shared" si="3"/>
        <v>8.7123796010805208</v>
      </c>
    </row>
    <row r="12" spans="1:22" x14ac:dyDescent="0.3">
      <c r="A12" s="8" t="s">
        <v>15</v>
      </c>
      <c r="B12" s="104">
        <v>7926</v>
      </c>
      <c r="C12" s="11">
        <f t="shared" si="0"/>
        <v>7.3213312519051543</v>
      </c>
      <c r="D12" s="20">
        <v>2939</v>
      </c>
      <c r="E12" s="11">
        <f t="shared" si="1"/>
        <v>8.0193183988649075</v>
      </c>
      <c r="F12" s="1"/>
      <c r="G12" s="1"/>
      <c r="H12" s="1"/>
      <c r="I12" s="12"/>
      <c r="J12" s="1"/>
      <c r="K12" s="12"/>
      <c r="M12" s="1"/>
      <c r="N12" s="1"/>
      <c r="O12" s="1"/>
      <c r="P12" s="1"/>
      <c r="R12" s="8" t="s">
        <v>15</v>
      </c>
      <c r="S12" s="104">
        <v>7926</v>
      </c>
      <c r="T12" s="13">
        <f t="shared" si="2"/>
        <v>7.3213312519051543</v>
      </c>
      <c r="U12" s="20">
        <v>2939</v>
      </c>
      <c r="V12" s="11">
        <f t="shared" si="3"/>
        <v>8.0193183988649075</v>
      </c>
    </row>
    <row r="13" spans="1:22" x14ac:dyDescent="0.3">
      <c r="A13" s="8" t="s">
        <v>16</v>
      </c>
      <c r="B13" s="19">
        <v>5545</v>
      </c>
      <c r="C13" s="11">
        <f t="shared" si="0"/>
        <v>5.1219760019952156</v>
      </c>
      <c r="D13" s="19">
        <v>2677</v>
      </c>
      <c r="E13" s="11">
        <f t="shared" si="1"/>
        <v>7.3044284973669136</v>
      </c>
      <c r="F13" s="1"/>
      <c r="G13" s="1"/>
      <c r="H13" s="1"/>
      <c r="I13" s="12"/>
      <c r="J13" s="1"/>
      <c r="K13" s="12"/>
      <c r="L13" s="1"/>
      <c r="M13" s="1"/>
      <c r="N13" s="1"/>
      <c r="O13" s="1"/>
      <c r="P13" s="1"/>
      <c r="R13" s="8" t="s">
        <v>16</v>
      </c>
      <c r="S13" s="19">
        <v>5545</v>
      </c>
      <c r="T13" s="13">
        <f t="shared" si="2"/>
        <v>5.1219760019952156</v>
      </c>
      <c r="U13" s="19">
        <v>2677</v>
      </c>
      <c r="V13" s="11">
        <f t="shared" si="3"/>
        <v>7.3044284973669136</v>
      </c>
    </row>
    <row r="14" spans="1:22" x14ac:dyDescent="0.3">
      <c r="A14" s="8" t="s">
        <v>17</v>
      </c>
      <c r="B14" s="19">
        <v>5315</v>
      </c>
      <c r="C14" s="11">
        <f t="shared" si="0"/>
        <v>4.9095225339232762</v>
      </c>
      <c r="D14" s="19">
        <v>2415</v>
      </c>
      <c r="E14" s="11">
        <f t="shared" si="1"/>
        <v>6.5895385958689188</v>
      </c>
      <c r="F14" s="1"/>
      <c r="G14" s="21" t="s">
        <v>18</v>
      </c>
      <c r="H14" s="22"/>
      <c r="I14" s="12"/>
      <c r="J14" s="1"/>
      <c r="K14" s="12"/>
      <c r="L14" s="1"/>
      <c r="M14" s="1"/>
      <c r="N14" s="1"/>
      <c r="O14" s="1"/>
      <c r="P14" s="1"/>
      <c r="R14" s="8" t="s">
        <v>17</v>
      </c>
      <c r="S14" s="19">
        <v>5315</v>
      </c>
      <c r="T14" s="13">
        <f t="shared" si="2"/>
        <v>4.9095225339232762</v>
      </c>
      <c r="U14" s="19">
        <v>2415</v>
      </c>
      <c r="V14" s="11">
        <f t="shared" si="3"/>
        <v>6.5895385958689188</v>
      </c>
    </row>
    <row r="15" spans="1:22" x14ac:dyDescent="0.3">
      <c r="A15" s="23" t="s">
        <v>19</v>
      </c>
      <c r="B15" s="24">
        <v>4119</v>
      </c>
      <c r="C15" s="105">
        <f t="shared" si="0"/>
        <v>3.8047644999491959</v>
      </c>
      <c r="D15" s="24">
        <v>3318</v>
      </c>
      <c r="E15" s="25">
        <f t="shared" si="1"/>
        <v>9.0534530273677323</v>
      </c>
      <c r="F15" s="1"/>
      <c r="G15" s="1" t="s">
        <v>20</v>
      </c>
      <c r="H15" s="1"/>
      <c r="I15" s="1"/>
      <c r="J15" s="1"/>
      <c r="K15" s="12"/>
      <c r="L15" s="1"/>
      <c r="M15" s="1"/>
      <c r="N15" s="1"/>
      <c r="O15" s="1"/>
      <c r="P15" s="1"/>
      <c r="R15" s="23" t="s">
        <v>19</v>
      </c>
      <c r="S15" s="24">
        <v>4119</v>
      </c>
      <c r="T15" s="27">
        <f t="shared" si="2"/>
        <v>3.8047644999491959</v>
      </c>
      <c r="U15" s="24">
        <v>3318</v>
      </c>
      <c r="V15" s="11">
        <f t="shared" si="3"/>
        <v>9.0534530273677323</v>
      </c>
    </row>
    <row r="16" spans="1:22" x14ac:dyDescent="0.3">
      <c r="A16" s="28" t="s">
        <v>21</v>
      </c>
      <c r="B16" s="29">
        <f>SUM(B4:B15)</f>
        <v>108259</v>
      </c>
      <c r="C16" s="30">
        <f>SUM(C4:C15)</f>
        <v>100.00000000000001</v>
      </c>
      <c r="D16" s="29">
        <f>SUM(D4:D15)</f>
        <v>36649</v>
      </c>
      <c r="E16" s="31">
        <f>SUM(E4:E15)</f>
        <v>100.00000000000001</v>
      </c>
      <c r="F16" s="1"/>
      <c r="G16" s="1"/>
      <c r="H16" s="1"/>
      <c r="I16" s="1"/>
      <c r="J16" s="1"/>
      <c r="K16" s="1"/>
      <c r="L16" s="1"/>
      <c r="M16" s="1"/>
      <c r="N16" s="1"/>
      <c r="O16" s="1"/>
      <c r="P16" s="1"/>
      <c r="R16" s="28" t="s">
        <v>21</v>
      </c>
      <c r="S16" s="29">
        <f>SUM(S4:S15)</f>
        <v>108259</v>
      </c>
      <c r="T16" s="30">
        <f>SUM(T4:T15)</f>
        <v>100.00000000000001</v>
      </c>
      <c r="U16" s="32">
        <f>SUM(U4:U15)</f>
        <v>36649</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43.8" thickBot="1" x14ac:dyDescent="0.35">
      <c r="A19" s="145"/>
      <c r="B19" s="146"/>
      <c r="C19" s="147"/>
      <c r="D19" s="98">
        <v>43693</v>
      </c>
      <c r="E19" s="99">
        <v>43724</v>
      </c>
      <c r="F19" s="99">
        <v>43754</v>
      </c>
      <c r="G19" s="99">
        <v>43785</v>
      </c>
      <c r="H19" s="99">
        <v>43815</v>
      </c>
      <c r="I19" s="99">
        <v>43847</v>
      </c>
      <c r="J19" s="99">
        <v>43878</v>
      </c>
      <c r="K19" s="99">
        <v>43907</v>
      </c>
      <c r="L19" s="99">
        <v>43938</v>
      </c>
      <c r="M19" s="99">
        <v>43968</v>
      </c>
      <c r="N19" s="99">
        <v>43999</v>
      </c>
      <c r="O19" s="99">
        <v>44029</v>
      </c>
      <c r="P19" s="36" t="s">
        <v>50</v>
      </c>
      <c r="R19" s="148"/>
      <c r="S19" s="149"/>
      <c r="T19" s="150"/>
      <c r="U19" s="100">
        <v>43693</v>
      </c>
      <c r="V19" s="101">
        <v>43724</v>
      </c>
      <c r="W19" s="101">
        <v>43754</v>
      </c>
      <c r="X19" s="101">
        <v>43785</v>
      </c>
      <c r="Y19" s="101">
        <v>43815</v>
      </c>
      <c r="Z19" s="101">
        <v>43847</v>
      </c>
      <c r="AA19" s="101">
        <v>43878</v>
      </c>
      <c r="AB19" s="101">
        <v>43907</v>
      </c>
      <c r="AC19" s="101">
        <v>43938</v>
      </c>
      <c r="AD19" s="101">
        <v>43968</v>
      </c>
      <c r="AE19" s="101">
        <v>43999</v>
      </c>
      <c r="AF19" s="101">
        <v>44029</v>
      </c>
      <c r="AG19" s="39" t="s">
        <v>50</v>
      </c>
    </row>
    <row r="20" spans="1:33" ht="15" thickBot="1" x14ac:dyDescent="0.35">
      <c r="A20" s="130" t="s">
        <v>25</v>
      </c>
      <c r="B20" s="131"/>
      <c r="C20" s="132"/>
      <c r="D20" s="40">
        <f>$E4</f>
        <v>4.7068132827635134</v>
      </c>
      <c r="E20" s="40">
        <f>$E5</f>
        <v>4.202024611858441</v>
      </c>
      <c r="F20" s="40">
        <f>E6</f>
        <v>10.033015907664602</v>
      </c>
      <c r="G20" s="40">
        <f>E7</f>
        <v>10.311331823514966</v>
      </c>
      <c r="H20" s="41">
        <f>E8</f>
        <v>9.9211438238423977</v>
      </c>
      <c r="I20" s="40">
        <f>E9</f>
        <v>13.672951513001719</v>
      </c>
      <c r="J20" s="40">
        <f>E10</f>
        <v>7.4736009168053705</v>
      </c>
      <c r="K20" s="40">
        <f>E11</f>
        <v>8.7123796010805208</v>
      </c>
      <c r="L20" s="40">
        <f>E12</f>
        <v>8.0193183988649075</v>
      </c>
      <c r="M20" s="40">
        <f>E13</f>
        <v>7.3044284973669136</v>
      </c>
      <c r="N20" s="40">
        <f>E14</f>
        <v>6.5895385958689188</v>
      </c>
      <c r="O20" s="40">
        <f>E15</f>
        <v>9.0534530273677323</v>
      </c>
      <c r="P20" s="42"/>
      <c r="R20" s="130" t="s">
        <v>25</v>
      </c>
      <c r="S20" s="131"/>
      <c r="T20" s="132"/>
      <c r="U20" s="40">
        <f>V4</f>
        <v>4.7068132827635134</v>
      </c>
      <c r="V20" s="40">
        <f>V5</f>
        <v>4.202024611858441</v>
      </c>
      <c r="W20" s="40">
        <f>V6</f>
        <v>10.033015907664602</v>
      </c>
      <c r="X20" s="40">
        <f>V7</f>
        <v>10.311331823514966</v>
      </c>
      <c r="Y20" s="40">
        <f>V8</f>
        <v>9.9211438238423977</v>
      </c>
      <c r="Z20" s="40">
        <f>V9</f>
        <v>13.672951513001719</v>
      </c>
      <c r="AA20" s="40">
        <f>V10</f>
        <v>7.4736009168053705</v>
      </c>
      <c r="AB20" s="40">
        <f>V11</f>
        <v>8.7123796010805208</v>
      </c>
      <c r="AC20" s="40">
        <f>V12</f>
        <v>8.0193183988649075</v>
      </c>
      <c r="AD20" s="40">
        <f>V13</f>
        <v>7.3044284973669136</v>
      </c>
      <c r="AE20" s="40">
        <f>V14</f>
        <v>6.5895385958689188</v>
      </c>
      <c r="AF20" s="40">
        <f>V15</f>
        <v>9.0534530273677323</v>
      </c>
      <c r="AG20" s="42"/>
    </row>
    <row r="21" spans="1:33" ht="15" thickBot="1" x14ac:dyDescent="0.35">
      <c r="A21" s="151" t="s">
        <v>26</v>
      </c>
      <c r="B21" s="152"/>
      <c r="C21" s="153"/>
      <c r="D21" s="43">
        <v>12.1</v>
      </c>
      <c r="E21" s="45">
        <v>12.5</v>
      </c>
      <c r="F21" s="45">
        <v>11.7</v>
      </c>
      <c r="G21" s="45">
        <v>11.5</v>
      </c>
      <c r="H21" s="45">
        <v>11.7</v>
      </c>
      <c r="I21" s="45">
        <v>11.6</v>
      </c>
      <c r="J21" s="45">
        <v>11.7</v>
      </c>
      <c r="K21" s="46">
        <v>11.8</v>
      </c>
      <c r="L21" s="47">
        <v>11.7</v>
      </c>
      <c r="M21" s="47">
        <v>11.6</v>
      </c>
      <c r="N21" s="47">
        <v>11.4</v>
      </c>
      <c r="O21" s="48">
        <v>11.4</v>
      </c>
      <c r="P21" s="49">
        <f>(D$20*D21+E$20*E21+F$20*F21+G$20*G21+H$20*H21+I$20*I21+J$20*J21+K$20*K21+L$20*L21+M$20*M21+N$20*N21+O$20*O21)/100</f>
        <v>11.672626811099894</v>
      </c>
      <c r="R21" s="151" t="s">
        <v>26</v>
      </c>
      <c r="S21" s="152"/>
      <c r="T21" s="153"/>
      <c r="U21" s="43">
        <v>12.1</v>
      </c>
      <c r="V21" s="45">
        <v>12.5</v>
      </c>
      <c r="W21" s="45">
        <v>11.7</v>
      </c>
      <c r="X21" s="45">
        <v>11.5</v>
      </c>
      <c r="Y21" s="45">
        <v>11.7</v>
      </c>
      <c r="Z21" s="45">
        <v>11.6</v>
      </c>
      <c r="AA21" s="45">
        <v>11.7</v>
      </c>
      <c r="AB21" s="47">
        <v>11.8</v>
      </c>
      <c r="AC21" s="50">
        <v>11.7</v>
      </c>
      <c r="AD21" s="47">
        <v>11.6</v>
      </c>
      <c r="AE21" s="47">
        <v>11.4</v>
      </c>
      <c r="AF21" s="45">
        <v>11.4</v>
      </c>
      <c r="AG21" s="49">
        <f>(U$20*U21+V$20*V21+W$20*W21+X$20*X21+Y$20*Y21+Z$20*Z21+AA$20*AA21+AB$20*AB21+AC$20*AC21+AD$20*AD21+AE$20*AE21+AF$20*AF21)/100</f>
        <v>11.672626811099894</v>
      </c>
    </row>
    <row r="22" spans="1:33" ht="15.6" thickTop="1" thickBot="1" x14ac:dyDescent="0.35">
      <c r="A22" s="154" t="s">
        <v>27</v>
      </c>
      <c r="B22" s="155"/>
      <c r="C22" s="156"/>
      <c r="D22" s="40">
        <f>$C4</f>
        <v>7.2880776655982418</v>
      </c>
      <c r="E22" s="40">
        <f>$C5</f>
        <v>7.4146260357106568</v>
      </c>
      <c r="F22" s="40">
        <f>$C6</f>
        <v>10.683638311826268</v>
      </c>
      <c r="G22" s="40">
        <f>$C7</f>
        <v>7.8617020293924753</v>
      </c>
      <c r="H22" s="40">
        <f>$C8</f>
        <v>13.241393325266259</v>
      </c>
      <c r="I22" s="40">
        <f>$C9</f>
        <v>13.663529129217894</v>
      </c>
      <c r="J22" s="40">
        <f>$C10</f>
        <v>8.9489095594823524</v>
      </c>
      <c r="K22" s="51">
        <f>$C11</f>
        <v>9.7405296557330097</v>
      </c>
      <c r="L22" s="41">
        <f>$C12</f>
        <v>7.3213312519051543</v>
      </c>
      <c r="M22" s="40">
        <f>$C13</f>
        <v>5.1219760019952156</v>
      </c>
      <c r="N22" s="40">
        <f>$C14</f>
        <v>4.9095225339232762</v>
      </c>
      <c r="O22" s="40">
        <f>$C15</f>
        <v>3.8047644999491959</v>
      </c>
      <c r="P22" s="49"/>
      <c r="R22" s="154" t="s">
        <v>27</v>
      </c>
      <c r="S22" s="155"/>
      <c r="T22" s="156"/>
      <c r="U22" s="52">
        <f>T4</f>
        <v>7.2880776655982418</v>
      </c>
      <c r="V22" s="52">
        <f>T5</f>
        <v>7.4146260357106568</v>
      </c>
      <c r="W22" s="53">
        <f>T6</f>
        <v>10.683638311826268</v>
      </c>
      <c r="X22" s="52">
        <f>T7</f>
        <v>7.8617020293924753</v>
      </c>
      <c r="Y22" s="52">
        <f>T8</f>
        <v>13.241393325266259</v>
      </c>
      <c r="Z22" s="53">
        <f>T9</f>
        <v>13.663529129217894</v>
      </c>
      <c r="AA22" s="53">
        <f>T10</f>
        <v>8.9489095594823524</v>
      </c>
      <c r="AB22" s="52">
        <f>T11</f>
        <v>9.7405296557330097</v>
      </c>
      <c r="AC22" s="53">
        <f>T12</f>
        <v>7.3213312519051543</v>
      </c>
      <c r="AD22" s="52">
        <f>T13</f>
        <v>5.1219760019952156</v>
      </c>
      <c r="AE22" s="52">
        <f>T14</f>
        <v>4.9095225339232762</v>
      </c>
      <c r="AF22" s="52">
        <f>T15</f>
        <v>3.8047644999491959</v>
      </c>
      <c r="AG22" s="49"/>
    </row>
    <row r="23" spans="1:33" ht="15" thickBot="1" x14ac:dyDescent="0.35">
      <c r="A23" s="117" t="s">
        <v>28</v>
      </c>
      <c r="B23" s="118"/>
      <c r="C23" s="119"/>
      <c r="D23" s="54">
        <v>10.7</v>
      </c>
      <c r="E23" s="54">
        <v>11.2</v>
      </c>
      <c r="F23" s="54">
        <v>11.5</v>
      </c>
      <c r="G23" s="54">
        <v>11.6</v>
      </c>
      <c r="H23" s="54">
        <v>11.7</v>
      </c>
      <c r="I23" s="54">
        <v>12</v>
      </c>
      <c r="J23" s="54">
        <v>12.5</v>
      </c>
      <c r="K23" s="47">
        <v>12.5</v>
      </c>
      <c r="L23" s="47">
        <v>12.8</v>
      </c>
      <c r="M23" s="47">
        <v>12.9</v>
      </c>
      <c r="N23" s="47">
        <v>13.4</v>
      </c>
      <c r="O23" s="56">
        <v>13.3</v>
      </c>
      <c r="P23" s="49">
        <f>(D$22*D23+E$22*E23+F$22*F23+G$22*G23+H$22*H23+I$22*I23+J$22*J23+K$22*K23+L$22*L23+M$22*M23+N$22*N23+O$22*O23)/100</f>
        <v>12.037659686492578</v>
      </c>
      <c r="R23" s="117" t="s">
        <v>28</v>
      </c>
      <c r="S23" s="118"/>
      <c r="T23" s="119"/>
      <c r="U23" s="54">
        <v>10.7</v>
      </c>
      <c r="V23" s="54">
        <v>11.2</v>
      </c>
      <c r="W23" s="54">
        <v>11.5</v>
      </c>
      <c r="X23" s="54">
        <v>11.6</v>
      </c>
      <c r="Y23" s="54">
        <v>11.7</v>
      </c>
      <c r="Z23" s="54">
        <v>12</v>
      </c>
      <c r="AA23" s="54">
        <v>12.5</v>
      </c>
      <c r="AB23" s="47">
        <v>12.5</v>
      </c>
      <c r="AC23" s="50">
        <v>12.8</v>
      </c>
      <c r="AD23" s="47">
        <v>12.9</v>
      </c>
      <c r="AE23" s="47">
        <v>13.4</v>
      </c>
      <c r="AF23" s="54">
        <v>13.3</v>
      </c>
      <c r="AG23" s="49">
        <f>(U$22*U23+V$22*V23+W$22*W23+X$22*X23+Y$22*Y23+Z$22*Z23+AA$22*AA23+AB$22*AB23+AC$22*AC23+AD$22*AD23+AE$22*AE23+AF$22*AF23)/100</f>
        <v>12.037659686492578</v>
      </c>
    </row>
    <row r="24" spans="1:33" x14ac:dyDescent="0.3">
      <c r="A24" s="1"/>
      <c r="B24" s="1"/>
      <c r="C24" s="1"/>
      <c r="D24" s="1"/>
      <c r="E24" s="1"/>
      <c r="F24" s="1"/>
      <c r="G24" s="1"/>
      <c r="H24" s="1"/>
      <c r="I24" s="1"/>
      <c r="J24" s="1"/>
      <c r="K24" s="1"/>
      <c r="L24" s="1"/>
      <c r="M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43756</v>
      </c>
      <c r="E32" s="99">
        <v>43787</v>
      </c>
      <c r="F32" s="99">
        <v>43817</v>
      </c>
      <c r="G32" s="99">
        <v>43849</v>
      </c>
      <c r="H32" s="99">
        <v>43880</v>
      </c>
      <c r="I32" s="99">
        <v>43909</v>
      </c>
      <c r="J32" s="99">
        <v>43940</v>
      </c>
      <c r="K32" s="99">
        <v>43970</v>
      </c>
      <c r="L32" s="99">
        <v>44001</v>
      </c>
      <c r="M32" s="107">
        <v>44031</v>
      </c>
      <c r="N32" s="58">
        <v>44062</v>
      </c>
      <c r="O32" s="58">
        <v>44093</v>
      </c>
      <c r="P32" s="36" t="s">
        <v>50</v>
      </c>
      <c r="R32" s="148"/>
      <c r="S32" s="149"/>
      <c r="T32" s="150"/>
      <c r="U32" s="101">
        <f t="shared" ref="U32:AF32" si="4">D32</f>
        <v>43756</v>
      </c>
      <c r="V32" s="101">
        <f t="shared" si="4"/>
        <v>43787</v>
      </c>
      <c r="W32" s="101">
        <f t="shared" si="4"/>
        <v>43817</v>
      </c>
      <c r="X32" s="101">
        <f t="shared" si="4"/>
        <v>43849</v>
      </c>
      <c r="Y32" s="101">
        <f t="shared" si="4"/>
        <v>43880</v>
      </c>
      <c r="Z32" s="101">
        <f t="shared" si="4"/>
        <v>43909</v>
      </c>
      <c r="AA32" s="101">
        <f t="shared" si="4"/>
        <v>43940</v>
      </c>
      <c r="AB32" s="101">
        <f t="shared" si="4"/>
        <v>43970</v>
      </c>
      <c r="AC32" s="101">
        <f t="shared" si="4"/>
        <v>44001</v>
      </c>
      <c r="AD32" s="101">
        <f t="shared" si="4"/>
        <v>44031</v>
      </c>
      <c r="AE32" s="59">
        <f t="shared" si="4"/>
        <v>44062</v>
      </c>
      <c r="AF32" s="59">
        <f t="shared" si="4"/>
        <v>44093</v>
      </c>
      <c r="AG32" s="39" t="s">
        <v>50</v>
      </c>
    </row>
    <row r="33" spans="1:33" ht="15" thickBot="1" x14ac:dyDescent="0.35">
      <c r="A33" s="130" t="s">
        <v>25</v>
      </c>
      <c r="B33" s="131"/>
      <c r="C33" s="132"/>
      <c r="D33" s="40">
        <f>E6</f>
        <v>10.033015907664602</v>
      </c>
      <c r="E33" s="40">
        <f>E7</f>
        <v>10.311331823514966</v>
      </c>
      <c r="F33" s="40">
        <f>E8</f>
        <v>9.9211438238423977</v>
      </c>
      <c r="G33" s="40">
        <f>E9</f>
        <v>13.672951513001719</v>
      </c>
      <c r="H33" s="40">
        <f>E10</f>
        <v>7.4736009168053705</v>
      </c>
      <c r="I33" s="40">
        <f>E11</f>
        <v>8.7123796010805208</v>
      </c>
      <c r="J33" s="40">
        <f>E12</f>
        <v>8.0193183988649075</v>
      </c>
      <c r="K33" s="40">
        <f>E13</f>
        <v>7.3044284973669136</v>
      </c>
      <c r="L33" s="40">
        <f>E14</f>
        <v>6.5895385958689188</v>
      </c>
      <c r="M33" s="40">
        <f>E15</f>
        <v>9.0534530273677323</v>
      </c>
      <c r="N33" s="40">
        <f>E4</f>
        <v>4.7068132827635134</v>
      </c>
      <c r="O33" s="40">
        <f>E5</f>
        <v>4.202024611858441</v>
      </c>
      <c r="P33" s="42"/>
      <c r="R33" s="130" t="s">
        <v>25</v>
      </c>
      <c r="S33" s="131"/>
      <c r="T33" s="132"/>
      <c r="U33" s="40">
        <f>V6</f>
        <v>10.033015907664602</v>
      </c>
      <c r="V33" s="40">
        <f>V7</f>
        <v>10.311331823514966</v>
      </c>
      <c r="W33" s="40">
        <f>V8</f>
        <v>9.9211438238423977</v>
      </c>
      <c r="X33" s="40">
        <f>V9</f>
        <v>13.672951513001719</v>
      </c>
      <c r="Y33" s="40">
        <f>V10</f>
        <v>7.4736009168053705</v>
      </c>
      <c r="Z33" s="40">
        <f>V11</f>
        <v>8.7123796010805208</v>
      </c>
      <c r="AA33" s="40">
        <f>V12</f>
        <v>8.0193183988649075</v>
      </c>
      <c r="AB33" s="40">
        <f>V13</f>
        <v>7.3044284973669136</v>
      </c>
      <c r="AC33" s="40">
        <f>V14</f>
        <v>6.5895385958689188</v>
      </c>
      <c r="AD33" s="40">
        <f>V15</f>
        <v>9.0534530273677323</v>
      </c>
      <c r="AE33" s="40">
        <f>V4</f>
        <v>4.7068132827635134</v>
      </c>
      <c r="AF33" s="40">
        <f>V5</f>
        <v>4.202024611858441</v>
      </c>
      <c r="AG33" s="49"/>
    </row>
    <row r="34" spans="1:33" ht="15" thickBot="1" x14ac:dyDescent="0.35">
      <c r="A34" s="133" t="s">
        <v>31</v>
      </c>
      <c r="B34" s="134"/>
      <c r="C34" s="135"/>
      <c r="D34" s="54">
        <v>18.399999999999999</v>
      </c>
      <c r="E34" s="54">
        <v>17.5</v>
      </c>
      <c r="F34" s="54">
        <v>17.399999999999999</v>
      </c>
      <c r="G34" s="54">
        <v>17.600000000000001</v>
      </c>
      <c r="H34" s="54">
        <v>18.7</v>
      </c>
      <c r="I34" s="54">
        <v>18</v>
      </c>
      <c r="J34" s="47">
        <v>18.600000000000001</v>
      </c>
      <c r="K34" s="47">
        <v>19.600000000000001</v>
      </c>
      <c r="L34" s="47">
        <v>20.2</v>
      </c>
      <c r="M34" s="47">
        <v>20.3</v>
      </c>
      <c r="N34" s="56">
        <v>20.6</v>
      </c>
      <c r="O34" s="56">
        <v>20.8</v>
      </c>
      <c r="P34" s="49">
        <f>(D$33*D34+E$33*E34+F$33*F34+G$33*G34+H$33*H34+I$33*I34+J$33*J34+K$33*K34+L$33*L34+M$33*M34+N$33*N34+O$33*O34)/100</f>
        <v>18.684891811509182</v>
      </c>
      <c r="R34" s="133" t="s">
        <v>31</v>
      </c>
      <c r="S34" s="134"/>
      <c r="T34" s="135"/>
      <c r="U34" s="55">
        <v>18.399999999999999</v>
      </c>
      <c r="V34" s="54">
        <v>17.5</v>
      </c>
      <c r="W34" s="54">
        <v>17.399999999999999</v>
      </c>
      <c r="X34" s="54">
        <v>17.600000000000001</v>
      </c>
      <c r="Y34" s="54">
        <v>18.7</v>
      </c>
      <c r="Z34" s="47">
        <v>18</v>
      </c>
      <c r="AA34" s="47">
        <v>18.600000000000001</v>
      </c>
      <c r="AB34" s="47">
        <v>19.600000000000001</v>
      </c>
      <c r="AC34" s="47">
        <v>20.2</v>
      </c>
      <c r="AD34" s="56">
        <v>20.3</v>
      </c>
      <c r="AE34" s="56">
        <v>20.399999999999999</v>
      </c>
      <c r="AF34" s="56">
        <v>20.8</v>
      </c>
      <c r="AG34" s="49">
        <f>(U$33*U34+V$33*V34+W$33*W34+X$33*X34+Y$33*Y34+Z$33*Z34+AA$33*AA34+AB$33*AB34+AC$33*AC34+AD$33*AD34+AE$33*AE34+AF$33*AF34)/100</f>
        <v>18.675478184943653</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523C-DD9E-4A19-BAE9-324784290BA2}">
  <dimension ref="A2:AG34"/>
  <sheetViews>
    <sheetView zoomScale="80" zoomScaleNormal="80" workbookViewId="0">
      <selection activeCell="D16" sqref="D16"/>
    </sheetView>
  </sheetViews>
  <sheetFormatPr defaultRowHeight="14.4" x14ac:dyDescent="0.3"/>
  <cols>
    <col min="1" max="1" width="10.44140625" bestFit="1" customWidth="1"/>
    <col min="18" max="18" width="10.44140625" bestFit="1" customWidth="1"/>
  </cols>
  <sheetData>
    <row r="2" spans="1:22" ht="15.6" x14ac:dyDescent="0.3">
      <c r="A2" s="136" t="s">
        <v>54</v>
      </c>
      <c r="B2" s="137"/>
      <c r="C2" s="137"/>
      <c r="D2" s="137"/>
      <c r="E2" s="138"/>
      <c r="F2" s="1"/>
      <c r="G2" s="1"/>
      <c r="H2" s="1"/>
      <c r="I2" s="1"/>
      <c r="J2" s="1"/>
      <c r="K2" s="1"/>
      <c r="L2" s="1"/>
      <c r="M2" s="1"/>
      <c r="N2" s="1"/>
      <c r="O2" s="1"/>
      <c r="P2" s="1"/>
      <c r="R2" s="139" t="s">
        <v>55</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3419</v>
      </c>
      <c r="C4" s="109">
        <f>(B4/$B$16)*100</f>
        <v>2.7841566098272015</v>
      </c>
      <c r="D4" s="14">
        <v>2196</v>
      </c>
      <c r="E4" s="11">
        <f>(D4/$D$16)*100</f>
        <v>6.0831024930747919</v>
      </c>
      <c r="F4" s="1"/>
      <c r="G4" s="1"/>
      <c r="H4" s="1"/>
      <c r="I4" s="12"/>
      <c r="J4" s="1"/>
      <c r="K4" s="12"/>
      <c r="L4" s="1"/>
      <c r="M4" s="1"/>
      <c r="N4" s="1"/>
      <c r="O4" s="1"/>
      <c r="P4" s="1"/>
      <c r="R4" s="8" t="s">
        <v>7</v>
      </c>
      <c r="S4" s="14">
        <v>3419</v>
      </c>
      <c r="T4" s="13">
        <f>(S4/$S$16)*100</f>
        <v>2.7841566098272015</v>
      </c>
      <c r="U4" s="14">
        <v>2196</v>
      </c>
      <c r="V4" s="11">
        <f>(U4/$U$16)*100</f>
        <v>6.0831024930747919</v>
      </c>
    </row>
    <row r="5" spans="1:22" x14ac:dyDescent="0.3">
      <c r="A5" s="8" t="s">
        <v>8</v>
      </c>
      <c r="B5" s="14">
        <v>6538</v>
      </c>
      <c r="C5" s="108">
        <f t="shared" ref="C5:C15" si="0">(B5/$B$16)*100</f>
        <v>5.3240175241445575</v>
      </c>
      <c r="D5" s="14">
        <v>1738</v>
      </c>
      <c r="E5" s="11">
        <f t="shared" ref="E5:E15" si="1">(D5/$D$16)*100</f>
        <v>4.8144044321329638</v>
      </c>
      <c r="F5" s="1"/>
      <c r="G5" s="1"/>
      <c r="H5" s="1"/>
      <c r="I5" s="12"/>
      <c r="J5" s="1"/>
      <c r="K5" s="12"/>
      <c r="L5" s="1"/>
      <c r="M5" s="1"/>
      <c r="N5" s="1"/>
      <c r="O5" s="1"/>
      <c r="P5" s="1"/>
      <c r="R5" s="8" t="s">
        <v>8</v>
      </c>
      <c r="S5" s="14">
        <v>6538</v>
      </c>
      <c r="T5" s="15">
        <f t="shared" ref="T5:T15" si="2">(S5/$S$16)*100</f>
        <v>5.3240175241445575</v>
      </c>
      <c r="U5" s="14">
        <v>1738</v>
      </c>
      <c r="V5" s="11">
        <f t="shared" ref="V5:V15" si="3">(U5/$U$16)*100</f>
        <v>4.8144044321329638</v>
      </c>
    </row>
    <row r="6" spans="1:22" x14ac:dyDescent="0.3">
      <c r="A6" s="8" t="s">
        <v>9</v>
      </c>
      <c r="B6" s="14">
        <v>13030</v>
      </c>
      <c r="C6" s="108">
        <f t="shared" si="0"/>
        <v>10.610576374977606</v>
      </c>
      <c r="D6" s="14">
        <v>3059</v>
      </c>
      <c r="E6" s="11">
        <f t="shared" si="1"/>
        <v>8.473684210526315</v>
      </c>
      <c r="F6" s="1"/>
      <c r="G6" s="1"/>
      <c r="H6" s="1"/>
      <c r="I6" s="12"/>
      <c r="J6" s="1"/>
      <c r="K6" s="12"/>
      <c r="L6" s="1"/>
      <c r="M6" s="1"/>
      <c r="N6" s="1"/>
      <c r="O6" s="1"/>
      <c r="P6" s="1"/>
      <c r="R6" s="8" t="s">
        <v>9</v>
      </c>
      <c r="S6" s="14">
        <v>13030</v>
      </c>
      <c r="T6" s="15">
        <f t="shared" si="2"/>
        <v>10.610576374977606</v>
      </c>
      <c r="U6" s="14">
        <v>3059</v>
      </c>
      <c r="V6" s="11">
        <f t="shared" si="3"/>
        <v>8.473684210526315</v>
      </c>
    </row>
    <row r="7" spans="1:22" x14ac:dyDescent="0.3">
      <c r="A7" s="8" t="s">
        <v>10</v>
      </c>
      <c r="B7" s="14">
        <v>10759</v>
      </c>
      <c r="C7" s="108">
        <f t="shared" si="0"/>
        <v>8.7612579599680789</v>
      </c>
      <c r="D7" s="14">
        <v>4145</v>
      </c>
      <c r="E7" s="11">
        <f t="shared" si="1"/>
        <v>11.481994459833796</v>
      </c>
      <c r="F7" s="1"/>
      <c r="G7" s="1"/>
      <c r="H7" s="1"/>
      <c r="I7" s="12"/>
      <c r="J7" s="1"/>
      <c r="K7" s="12"/>
      <c r="L7" s="1"/>
      <c r="M7" s="1"/>
      <c r="N7" s="1"/>
      <c r="O7" s="1"/>
      <c r="P7" s="1"/>
      <c r="R7" s="8" t="s">
        <v>10</v>
      </c>
      <c r="S7" s="14">
        <v>10759</v>
      </c>
      <c r="T7" s="15">
        <f t="shared" si="2"/>
        <v>8.7612579599680789</v>
      </c>
      <c r="U7" s="14">
        <v>4145</v>
      </c>
      <c r="V7" s="11">
        <f t="shared" si="3"/>
        <v>11.481994459833796</v>
      </c>
    </row>
    <row r="8" spans="1:22" x14ac:dyDescent="0.3">
      <c r="A8" s="8" t="s">
        <v>11</v>
      </c>
      <c r="B8" s="14">
        <v>16135</v>
      </c>
      <c r="C8" s="11">
        <f t="shared" si="0"/>
        <v>13.139036823504501</v>
      </c>
      <c r="D8" s="14">
        <v>4699</v>
      </c>
      <c r="E8" s="11">
        <f t="shared" si="1"/>
        <v>13.016620498614959</v>
      </c>
      <c r="F8" s="1"/>
      <c r="G8" s="1"/>
      <c r="H8" s="1"/>
      <c r="I8" s="12"/>
      <c r="J8" s="1"/>
      <c r="K8" s="12"/>
      <c r="L8" s="1"/>
      <c r="M8" s="1"/>
      <c r="N8" s="1"/>
      <c r="O8" s="1"/>
      <c r="P8" s="1"/>
      <c r="R8" s="8" t="s">
        <v>11</v>
      </c>
      <c r="S8" s="14">
        <v>16135</v>
      </c>
      <c r="T8" s="13">
        <f t="shared" si="2"/>
        <v>13.139036823504501</v>
      </c>
      <c r="U8" s="14">
        <v>4699</v>
      </c>
      <c r="V8" s="11">
        <f t="shared" si="3"/>
        <v>13.016620498614959</v>
      </c>
    </row>
    <row r="9" spans="1:22" x14ac:dyDescent="0.3">
      <c r="A9" s="8" t="s">
        <v>12</v>
      </c>
      <c r="B9" s="102">
        <v>14765</v>
      </c>
      <c r="C9" s="108">
        <f t="shared" si="0"/>
        <v>12.023419814009543</v>
      </c>
      <c r="D9" s="14">
        <v>5530</v>
      </c>
      <c r="E9" s="11">
        <f t="shared" si="1"/>
        <v>15.318559556786704</v>
      </c>
      <c r="F9" s="1"/>
      <c r="G9" s="1"/>
      <c r="H9" s="1"/>
      <c r="I9" s="12"/>
      <c r="J9" s="1"/>
      <c r="K9" s="12"/>
      <c r="L9" s="1"/>
      <c r="M9" s="1"/>
      <c r="N9" s="1"/>
      <c r="O9" s="1"/>
      <c r="P9" s="1"/>
      <c r="R9" s="8" t="s">
        <v>12</v>
      </c>
      <c r="S9" s="102">
        <v>14765</v>
      </c>
      <c r="T9" s="15">
        <f t="shared" si="2"/>
        <v>12.023419814009543</v>
      </c>
      <c r="U9" s="14">
        <v>5530</v>
      </c>
      <c r="V9" s="11">
        <f t="shared" si="3"/>
        <v>15.318559556786704</v>
      </c>
    </row>
    <row r="10" spans="1:22" x14ac:dyDescent="0.3">
      <c r="A10" s="8" t="s">
        <v>13</v>
      </c>
      <c r="B10" s="14">
        <v>11129</v>
      </c>
      <c r="C10" s="108">
        <f t="shared" si="0"/>
        <v>9.0625559844302206</v>
      </c>
      <c r="D10" s="14">
        <v>2963</v>
      </c>
      <c r="E10" s="11">
        <f t="shared" si="1"/>
        <v>8.2077562326869806</v>
      </c>
      <c r="F10" s="1"/>
      <c r="G10" s="1"/>
      <c r="H10" s="1"/>
      <c r="I10" s="12"/>
      <c r="J10" s="1"/>
      <c r="K10" s="12"/>
      <c r="L10" s="1"/>
      <c r="M10" s="1"/>
      <c r="N10" s="1"/>
      <c r="O10" s="1"/>
      <c r="P10" s="1"/>
      <c r="R10" s="8" t="s">
        <v>13</v>
      </c>
      <c r="S10" s="14">
        <v>11129</v>
      </c>
      <c r="T10" s="15">
        <f t="shared" si="2"/>
        <v>9.0625559844302206</v>
      </c>
      <c r="U10" s="14">
        <v>2963</v>
      </c>
      <c r="V10" s="11">
        <f t="shared" si="3"/>
        <v>8.2077562326869806</v>
      </c>
    </row>
    <row r="11" spans="1:22" x14ac:dyDescent="0.3">
      <c r="A11" s="8" t="s">
        <v>14</v>
      </c>
      <c r="B11" s="103">
        <v>13470</v>
      </c>
      <c r="C11" s="108">
        <f t="shared" si="0"/>
        <v>10.968876728392047</v>
      </c>
      <c r="D11" s="104">
        <v>3148</v>
      </c>
      <c r="E11" s="11">
        <f t="shared" si="1"/>
        <v>8.7202216066482006</v>
      </c>
      <c r="F11" s="1"/>
      <c r="G11" s="1"/>
      <c r="H11" s="1"/>
      <c r="I11" s="12"/>
      <c r="J11" s="1"/>
      <c r="K11" s="12"/>
      <c r="L11" s="1"/>
      <c r="M11" s="1"/>
      <c r="N11" s="1"/>
      <c r="O11" s="1"/>
      <c r="P11" s="1"/>
      <c r="R11" s="8" t="s">
        <v>14</v>
      </c>
      <c r="S11" s="103">
        <v>13470</v>
      </c>
      <c r="T11" s="15">
        <f>(S11/$S$16)*100</f>
        <v>10.968876728392047</v>
      </c>
      <c r="U11" s="104">
        <v>3148</v>
      </c>
      <c r="V11" s="11">
        <f t="shared" si="3"/>
        <v>8.7202216066482006</v>
      </c>
    </row>
    <row r="12" spans="1:22" x14ac:dyDescent="0.3">
      <c r="A12" s="8" t="s">
        <v>15</v>
      </c>
      <c r="B12" s="104">
        <v>9642</v>
      </c>
      <c r="C12" s="108">
        <f t="shared" si="0"/>
        <v>7.8516636536864217</v>
      </c>
      <c r="D12" s="20">
        <v>2517</v>
      </c>
      <c r="E12" s="11">
        <f t="shared" si="1"/>
        <v>6.97229916897507</v>
      </c>
      <c r="F12" s="1"/>
      <c r="G12" s="1"/>
      <c r="H12" s="1"/>
      <c r="I12" s="12"/>
      <c r="J12" s="1"/>
      <c r="K12" s="12"/>
      <c r="M12" s="1"/>
      <c r="N12" s="1"/>
      <c r="O12" s="1"/>
      <c r="P12" s="1"/>
      <c r="R12" s="8" t="s">
        <v>15</v>
      </c>
      <c r="S12" s="104">
        <v>9642</v>
      </c>
      <c r="T12" s="15">
        <f t="shared" si="2"/>
        <v>7.8516636536864217</v>
      </c>
      <c r="U12" s="20">
        <v>2517</v>
      </c>
      <c r="V12" s="11">
        <f t="shared" si="3"/>
        <v>6.97229916897507</v>
      </c>
    </row>
    <row r="13" spans="1:22" x14ac:dyDescent="0.3">
      <c r="A13" s="8" t="s">
        <v>16</v>
      </c>
      <c r="B13" s="19">
        <v>7365</v>
      </c>
      <c r="C13" s="108">
        <f t="shared" si="0"/>
        <v>5.9974593247666981</v>
      </c>
      <c r="D13" s="19">
        <v>1857</v>
      </c>
      <c r="E13" s="11">
        <f t="shared" si="1"/>
        <v>5.1440443213296394</v>
      </c>
      <c r="F13" s="1"/>
      <c r="G13" s="1"/>
      <c r="H13" s="1"/>
      <c r="I13" s="12"/>
      <c r="J13" s="1"/>
      <c r="K13" s="12"/>
      <c r="L13" s="1"/>
      <c r="M13" s="1"/>
      <c r="N13" s="1"/>
      <c r="O13" s="1"/>
      <c r="P13" s="1"/>
      <c r="R13" s="8" t="s">
        <v>16</v>
      </c>
      <c r="S13" s="19">
        <v>7365</v>
      </c>
      <c r="T13" s="15">
        <f t="shared" si="2"/>
        <v>5.9974593247666981</v>
      </c>
      <c r="U13" s="19">
        <v>1857</v>
      </c>
      <c r="V13" s="11">
        <f t="shared" si="3"/>
        <v>5.1440443213296394</v>
      </c>
    </row>
    <row r="14" spans="1:22" x14ac:dyDescent="0.3">
      <c r="A14" s="8" t="s">
        <v>17</v>
      </c>
      <c r="B14" s="19">
        <v>7776</v>
      </c>
      <c r="C14" s="108">
        <f t="shared" si="0"/>
        <v>6.3321444276151855</v>
      </c>
      <c r="D14" s="19">
        <v>2141</v>
      </c>
      <c r="E14" s="11">
        <f t="shared" si="1"/>
        <v>5.9307479224376731</v>
      </c>
      <c r="F14" s="1"/>
      <c r="G14" s="21" t="s">
        <v>18</v>
      </c>
      <c r="H14" s="22"/>
      <c r="I14" s="12"/>
      <c r="J14" s="1"/>
      <c r="K14" s="12"/>
      <c r="L14" s="1"/>
      <c r="M14" s="1"/>
      <c r="N14" s="1"/>
      <c r="O14" s="1"/>
      <c r="P14" s="1"/>
      <c r="R14" s="8" t="s">
        <v>17</v>
      </c>
      <c r="S14" s="19">
        <v>7776</v>
      </c>
      <c r="T14" s="15">
        <f t="shared" si="2"/>
        <v>6.3321444276151855</v>
      </c>
      <c r="U14" s="19">
        <v>2141</v>
      </c>
      <c r="V14" s="11">
        <f t="shared" si="3"/>
        <v>5.9307479224376731</v>
      </c>
    </row>
    <row r="15" spans="1:22" x14ac:dyDescent="0.3">
      <c r="A15" s="23" t="s">
        <v>19</v>
      </c>
      <c r="B15" s="24">
        <v>8774</v>
      </c>
      <c r="C15" s="105">
        <f t="shared" si="0"/>
        <v>7.1448347746779373</v>
      </c>
      <c r="D15" s="24">
        <v>2107</v>
      </c>
      <c r="E15" s="25">
        <f t="shared" si="1"/>
        <v>5.836565096952909</v>
      </c>
      <c r="F15" s="1"/>
      <c r="G15" s="1" t="s">
        <v>20</v>
      </c>
      <c r="H15" s="1"/>
      <c r="I15" s="1"/>
      <c r="J15" s="1"/>
      <c r="K15" s="12"/>
      <c r="L15" s="1"/>
      <c r="M15" s="1"/>
      <c r="N15" s="1"/>
      <c r="O15" s="1"/>
      <c r="P15" s="1"/>
      <c r="R15" s="23" t="s">
        <v>19</v>
      </c>
      <c r="S15" s="24">
        <v>8774</v>
      </c>
      <c r="T15" s="27">
        <f t="shared" si="2"/>
        <v>7.1448347746779373</v>
      </c>
      <c r="U15" s="24">
        <v>2107</v>
      </c>
      <c r="V15" s="11">
        <f t="shared" si="3"/>
        <v>5.836565096952909</v>
      </c>
    </row>
    <row r="16" spans="1:22" x14ac:dyDescent="0.3">
      <c r="A16" s="28" t="s">
        <v>21</v>
      </c>
      <c r="B16" s="29">
        <f>SUM(B4:B15)</f>
        <v>122802</v>
      </c>
      <c r="C16" s="30">
        <f>SUM(C4:C15)</f>
        <v>99.999999999999986</v>
      </c>
      <c r="D16" s="29">
        <f>SUM(D4:D15)</f>
        <v>36100</v>
      </c>
      <c r="E16" s="31">
        <f>SUM(E4:E15)</f>
        <v>100</v>
      </c>
      <c r="F16" s="1"/>
      <c r="G16" s="1"/>
      <c r="H16" s="1"/>
      <c r="I16" s="1"/>
      <c r="J16" s="1"/>
      <c r="K16" s="1"/>
      <c r="L16" s="1"/>
      <c r="M16" s="1"/>
      <c r="N16" s="1"/>
      <c r="O16" s="1"/>
      <c r="P16" s="1"/>
      <c r="R16" s="28" t="s">
        <v>21</v>
      </c>
      <c r="S16" s="29">
        <f>SUM(S4:S15)</f>
        <v>122802</v>
      </c>
      <c r="T16" s="30">
        <f>SUM(T4:T15)</f>
        <v>99.999999999999986</v>
      </c>
      <c r="U16" s="32">
        <f>SUM(U4:U15)</f>
        <v>36100</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43.8" thickBot="1" x14ac:dyDescent="0.35">
      <c r="A19" s="145"/>
      <c r="B19" s="146"/>
      <c r="C19" s="147"/>
      <c r="D19" s="98">
        <v>44059</v>
      </c>
      <c r="E19" s="99">
        <v>44090</v>
      </c>
      <c r="F19" s="99">
        <v>44120</v>
      </c>
      <c r="G19" s="99">
        <v>44151</v>
      </c>
      <c r="H19" s="99">
        <v>44181</v>
      </c>
      <c r="I19" s="99">
        <v>44213</v>
      </c>
      <c r="J19" s="99">
        <v>44244</v>
      </c>
      <c r="K19" s="99">
        <v>44272</v>
      </c>
      <c r="L19" s="99">
        <v>44303</v>
      </c>
      <c r="M19" s="99">
        <v>44333</v>
      </c>
      <c r="N19" s="99">
        <v>44364</v>
      </c>
      <c r="O19" s="99">
        <v>44394</v>
      </c>
      <c r="P19" s="36" t="s">
        <v>53</v>
      </c>
      <c r="R19" s="148"/>
      <c r="S19" s="149"/>
      <c r="T19" s="150"/>
      <c r="U19" s="100">
        <v>44059</v>
      </c>
      <c r="V19" s="101">
        <v>44090</v>
      </c>
      <c r="W19" s="101">
        <v>44120</v>
      </c>
      <c r="X19" s="101">
        <v>44151</v>
      </c>
      <c r="Y19" s="101">
        <v>44181</v>
      </c>
      <c r="Z19" s="101">
        <v>44213</v>
      </c>
      <c r="AA19" s="101">
        <v>44244</v>
      </c>
      <c r="AB19" s="101">
        <v>44272</v>
      </c>
      <c r="AC19" s="101">
        <v>44303</v>
      </c>
      <c r="AD19" s="101">
        <v>44333</v>
      </c>
      <c r="AE19" s="101">
        <v>44364</v>
      </c>
      <c r="AF19" s="101">
        <v>44394</v>
      </c>
      <c r="AG19" s="39" t="s">
        <v>53</v>
      </c>
    </row>
    <row r="20" spans="1:33" ht="15" thickBot="1" x14ac:dyDescent="0.35">
      <c r="A20" s="130" t="s">
        <v>25</v>
      </c>
      <c r="B20" s="131"/>
      <c r="C20" s="132"/>
      <c r="D20" s="40">
        <f>$E4</f>
        <v>6.0831024930747919</v>
      </c>
      <c r="E20" s="40">
        <f>$E5</f>
        <v>4.8144044321329638</v>
      </c>
      <c r="F20" s="40">
        <f>E6</f>
        <v>8.473684210526315</v>
      </c>
      <c r="G20" s="40">
        <f>E7</f>
        <v>11.481994459833796</v>
      </c>
      <c r="H20" s="41">
        <f>E8</f>
        <v>13.016620498614959</v>
      </c>
      <c r="I20" s="40">
        <f>E9</f>
        <v>15.318559556786704</v>
      </c>
      <c r="J20" s="40">
        <f>E10</f>
        <v>8.2077562326869806</v>
      </c>
      <c r="K20" s="40">
        <f>E11</f>
        <v>8.7202216066482006</v>
      </c>
      <c r="L20" s="40">
        <f>E12</f>
        <v>6.97229916897507</v>
      </c>
      <c r="M20" s="40">
        <f>E13</f>
        <v>5.1440443213296394</v>
      </c>
      <c r="N20" s="40">
        <f>E14</f>
        <v>5.9307479224376731</v>
      </c>
      <c r="O20" s="40">
        <f>E15</f>
        <v>5.836565096952909</v>
      </c>
      <c r="P20" s="42"/>
      <c r="R20" s="130" t="s">
        <v>25</v>
      </c>
      <c r="S20" s="131"/>
      <c r="T20" s="132"/>
      <c r="U20" s="40">
        <f>V4</f>
        <v>6.0831024930747919</v>
      </c>
      <c r="V20" s="40">
        <f>V5</f>
        <v>4.8144044321329638</v>
      </c>
      <c r="W20" s="40">
        <f>V6</f>
        <v>8.473684210526315</v>
      </c>
      <c r="X20" s="40">
        <f>V7</f>
        <v>11.481994459833796</v>
      </c>
      <c r="Y20" s="40">
        <f>V8</f>
        <v>13.016620498614959</v>
      </c>
      <c r="Z20" s="40">
        <f>V9</f>
        <v>15.318559556786704</v>
      </c>
      <c r="AA20" s="40">
        <f>V10</f>
        <v>8.2077562326869806</v>
      </c>
      <c r="AB20" s="40">
        <f>V11</f>
        <v>8.7202216066482006</v>
      </c>
      <c r="AC20" s="40">
        <f>V12</f>
        <v>6.97229916897507</v>
      </c>
      <c r="AD20" s="40">
        <f>V13</f>
        <v>5.1440443213296394</v>
      </c>
      <c r="AE20" s="40">
        <f>V14</f>
        <v>5.9307479224376731</v>
      </c>
      <c r="AF20" s="40">
        <f>V15</f>
        <v>5.836565096952909</v>
      </c>
      <c r="AG20" s="42"/>
    </row>
    <row r="21" spans="1:33" ht="15" thickBot="1" x14ac:dyDescent="0.35">
      <c r="A21" s="151" t="s">
        <v>26</v>
      </c>
      <c r="B21" s="152"/>
      <c r="C21" s="153"/>
      <c r="D21" s="43">
        <v>12.3</v>
      </c>
      <c r="E21" s="45">
        <v>12.3</v>
      </c>
      <c r="F21" s="45">
        <v>12.6</v>
      </c>
      <c r="G21" s="45">
        <v>12.6</v>
      </c>
      <c r="H21" s="45">
        <v>12.9</v>
      </c>
      <c r="I21" s="45">
        <v>12.9</v>
      </c>
      <c r="J21" s="45">
        <v>13.2</v>
      </c>
      <c r="K21" s="46">
        <v>13.5</v>
      </c>
      <c r="L21" s="47">
        <v>13.5</v>
      </c>
      <c r="M21" s="47">
        <v>13.9</v>
      </c>
      <c r="N21" s="47">
        <v>13.6</v>
      </c>
      <c r="O21" s="48">
        <v>13.7</v>
      </c>
      <c r="P21" s="49">
        <f>(D$20*D21+E$20*E21+F$20*F21+G$20*G21+H$20*H21+I$20*I21+J$20*J21+K$20*K21+L$20*L21+M$20*M21+N$20*N21+O$20*O21)/100</f>
        <v>13.033174515235457</v>
      </c>
      <c r="R21" s="151" t="s">
        <v>26</v>
      </c>
      <c r="S21" s="152"/>
      <c r="T21" s="153"/>
      <c r="U21" s="43">
        <v>12.3</v>
      </c>
      <c r="V21" s="45">
        <v>12.3</v>
      </c>
      <c r="W21" s="45">
        <v>12.6</v>
      </c>
      <c r="X21" s="45">
        <v>12.6</v>
      </c>
      <c r="Y21" s="45">
        <v>12.9</v>
      </c>
      <c r="Z21" s="45">
        <v>12.9</v>
      </c>
      <c r="AA21" s="45">
        <v>13.2</v>
      </c>
      <c r="AB21" s="47">
        <v>13.5</v>
      </c>
      <c r="AC21" s="50">
        <v>13.5</v>
      </c>
      <c r="AD21" s="47">
        <v>13.9</v>
      </c>
      <c r="AE21" s="47">
        <v>13.6</v>
      </c>
      <c r="AF21" s="45">
        <v>13.7</v>
      </c>
      <c r="AG21" s="49">
        <f>(U$20*U21+V$20*V21+W$20*W21+X$20*X21+Y$20*Y21+Z$20*Z21+AA$20*AA21+AB$20*AB21+AC$20*AC21+AD$20*AD21+AE$20*AE21+AF$20*AF21)/100</f>
        <v>13.033174515235457</v>
      </c>
    </row>
    <row r="22" spans="1:33" ht="15.6" thickTop="1" thickBot="1" x14ac:dyDescent="0.35">
      <c r="A22" s="154" t="s">
        <v>27</v>
      </c>
      <c r="B22" s="155"/>
      <c r="C22" s="156"/>
      <c r="D22" s="40">
        <f>$C4</f>
        <v>2.7841566098272015</v>
      </c>
      <c r="E22" s="40">
        <f>$C5</f>
        <v>5.3240175241445575</v>
      </c>
      <c r="F22" s="40">
        <f>$C6</f>
        <v>10.610576374977606</v>
      </c>
      <c r="G22" s="40">
        <f>$C7</f>
        <v>8.7612579599680789</v>
      </c>
      <c r="H22" s="40">
        <f>$C8</f>
        <v>13.139036823504501</v>
      </c>
      <c r="I22" s="40">
        <f>$C9</f>
        <v>12.023419814009543</v>
      </c>
      <c r="J22" s="40">
        <f>$C10</f>
        <v>9.0625559844302206</v>
      </c>
      <c r="K22" s="51">
        <f>$C11</f>
        <v>10.968876728392047</v>
      </c>
      <c r="L22" s="41">
        <f>$C12</f>
        <v>7.8516636536864217</v>
      </c>
      <c r="M22" s="40">
        <f>$C13</f>
        <v>5.9974593247666981</v>
      </c>
      <c r="N22" s="40">
        <f>$C14</f>
        <v>6.3321444276151855</v>
      </c>
      <c r="O22" s="40">
        <f>$C15</f>
        <v>7.1448347746779373</v>
      </c>
      <c r="P22" s="49"/>
      <c r="R22" s="154" t="s">
        <v>27</v>
      </c>
      <c r="S22" s="155"/>
      <c r="T22" s="156"/>
      <c r="U22" s="52">
        <f>T4</f>
        <v>2.7841566098272015</v>
      </c>
      <c r="V22" s="52">
        <f>T5</f>
        <v>5.3240175241445575</v>
      </c>
      <c r="W22" s="53">
        <f>T6</f>
        <v>10.610576374977606</v>
      </c>
      <c r="X22" s="52">
        <f>T7</f>
        <v>8.7612579599680789</v>
      </c>
      <c r="Y22" s="52">
        <f>T8</f>
        <v>13.139036823504501</v>
      </c>
      <c r="Z22" s="52">
        <f>T9</f>
        <v>12.023419814009543</v>
      </c>
      <c r="AA22" s="52">
        <f>T10</f>
        <v>9.0625559844302206</v>
      </c>
      <c r="AB22" s="52">
        <f>T11</f>
        <v>10.968876728392047</v>
      </c>
      <c r="AC22" s="52">
        <f>T12</f>
        <v>7.8516636536864217</v>
      </c>
      <c r="AD22" s="52">
        <f>T13</f>
        <v>5.9974593247666981</v>
      </c>
      <c r="AE22" s="52">
        <f>T14</f>
        <v>6.3321444276151855</v>
      </c>
      <c r="AF22" s="52">
        <f>T15</f>
        <v>7.1448347746779373</v>
      </c>
      <c r="AG22" s="49"/>
    </row>
    <row r="23" spans="1:33" ht="15" thickBot="1" x14ac:dyDescent="0.35">
      <c r="A23" s="117" t="s">
        <v>28</v>
      </c>
      <c r="B23" s="118"/>
      <c r="C23" s="119"/>
      <c r="D23" s="54">
        <v>13.6</v>
      </c>
      <c r="E23" s="54">
        <v>12.6</v>
      </c>
      <c r="F23" s="54">
        <v>12.2</v>
      </c>
      <c r="G23" s="54">
        <v>12.1</v>
      </c>
      <c r="H23" s="54">
        <v>12.3</v>
      </c>
      <c r="I23" s="54">
        <v>12.4</v>
      </c>
      <c r="J23" s="54">
        <v>12.5</v>
      </c>
      <c r="K23" s="47">
        <v>12.8</v>
      </c>
      <c r="L23" s="47">
        <v>12.7</v>
      </c>
      <c r="M23" s="47">
        <v>12.8</v>
      </c>
      <c r="N23" s="47">
        <v>13.1</v>
      </c>
      <c r="O23" s="56">
        <v>13.1</v>
      </c>
      <c r="P23" s="49">
        <f>(D$22*D23+E$22*E23+F$22*F23+G$22*G23+H$22*H23+I$22*I23+J$22*J23+K$22*K23+L$22*L23+M$22*M23+N$22*N23+O$22*O23)/100</f>
        <v>12.578235696487029</v>
      </c>
      <c r="R23" s="117" t="s">
        <v>28</v>
      </c>
      <c r="S23" s="118"/>
      <c r="T23" s="119"/>
      <c r="U23" s="54">
        <v>13.6</v>
      </c>
      <c r="V23" s="54">
        <v>12.6</v>
      </c>
      <c r="W23" s="54">
        <v>12.2</v>
      </c>
      <c r="X23" s="54">
        <v>12.1</v>
      </c>
      <c r="Y23" s="54">
        <v>12.3</v>
      </c>
      <c r="Z23" s="54">
        <v>12.4</v>
      </c>
      <c r="AA23" s="54">
        <v>12.5</v>
      </c>
      <c r="AB23" s="47">
        <v>12.8</v>
      </c>
      <c r="AC23" s="50">
        <v>12.7</v>
      </c>
      <c r="AD23" s="47">
        <v>12.8</v>
      </c>
      <c r="AE23" s="47">
        <v>13.1</v>
      </c>
      <c r="AF23" s="54">
        <v>13.1</v>
      </c>
      <c r="AG23" s="49">
        <f>(U$22*U23+V$22*V23+W$22*W23+X$22*X23+Y$22*Y23+Z$22*Z23+AA$22*AA23+AB$22*AB23+AC$22*AC23+AD$22*AD23+AE$22*AE23+AF$22*AF23)/100</f>
        <v>12.578235696487029</v>
      </c>
    </row>
    <row r="24" spans="1:33" x14ac:dyDescent="0.3">
      <c r="A24" s="1"/>
      <c r="B24" s="1"/>
      <c r="C24" s="1"/>
      <c r="D24" s="1"/>
      <c r="E24" s="1"/>
      <c r="F24" s="1"/>
      <c r="G24" s="1"/>
      <c r="H24" s="1"/>
      <c r="I24" s="1"/>
      <c r="J24" s="1"/>
      <c r="K24" s="1"/>
      <c r="L24" s="1"/>
      <c r="M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44122</v>
      </c>
      <c r="E32" s="99">
        <v>44153</v>
      </c>
      <c r="F32" s="99">
        <v>44183</v>
      </c>
      <c r="G32" s="99">
        <v>44215</v>
      </c>
      <c r="H32" s="99">
        <v>44246</v>
      </c>
      <c r="I32" s="99">
        <v>44274</v>
      </c>
      <c r="J32" s="99">
        <v>44305</v>
      </c>
      <c r="K32" s="99">
        <v>44335</v>
      </c>
      <c r="L32" s="99">
        <v>44366</v>
      </c>
      <c r="M32" s="107">
        <v>44396</v>
      </c>
      <c r="N32" s="58">
        <v>44427</v>
      </c>
      <c r="O32" s="58">
        <v>44458</v>
      </c>
      <c r="P32" s="36" t="s">
        <v>53</v>
      </c>
      <c r="R32" s="148"/>
      <c r="S32" s="149"/>
      <c r="T32" s="150"/>
      <c r="U32" s="101">
        <f t="shared" ref="U32:AF32" si="4">D32</f>
        <v>44122</v>
      </c>
      <c r="V32" s="101">
        <f t="shared" si="4"/>
        <v>44153</v>
      </c>
      <c r="W32" s="101">
        <f t="shared" si="4"/>
        <v>44183</v>
      </c>
      <c r="X32" s="101">
        <f t="shared" si="4"/>
        <v>44215</v>
      </c>
      <c r="Y32" s="101">
        <f t="shared" si="4"/>
        <v>44246</v>
      </c>
      <c r="Z32" s="101">
        <f t="shared" si="4"/>
        <v>44274</v>
      </c>
      <c r="AA32" s="101">
        <f t="shared" si="4"/>
        <v>44305</v>
      </c>
      <c r="AB32" s="101">
        <f t="shared" si="4"/>
        <v>44335</v>
      </c>
      <c r="AC32" s="101">
        <f t="shared" si="4"/>
        <v>44366</v>
      </c>
      <c r="AD32" s="101">
        <f t="shared" si="4"/>
        <v>44396</v>
      </c>
      <c r="AE32" s="59">
        <f t="shared" si="4"/>
        <v>44427</v>
      </c>
      <c r="AF32" s="59">
        <f t="shared" si="4"/>
        <v>44458</v>
      </c>
      <c r="AG32" s="39" t="s">
        <v>53</v>
      </c>
    </row>
    <row r="33" spans="1:33" ht="15" thickBot="1" x14ac:dyDescent="0.35">
      <c r="A33" s="130" t="s">
        <v>25</v>
      </c>
      <c r="B33" s="131"/>
      <c r="C33" s="132"/>
      <c r="D33" s="40">
        <f>E6</f>
        <v>8.473684210526315</v>
      </c>
      <c r="E33" s="40">
        <f>E7</f>
        <v>11.481994459833796</v>
      </c>
      <c r="F33" s="40">
        <f>E8</f>
        <v>13.016620498614959</v>
      </c>
      <c r="G33" s="40">
        <f>E9</f>
        <v>15.318559556786704</v>
      </c>
      <c r="H33" s="40">
        <f>E10</f>
        <v>8.2077562326869806</v>
      </c>
      <c r="I33" s="40">
        <f>E11</f>
        <v>8.7202216066482006</v>
      </c>
      <c r="J33" s="40">
        <f>E12</f>
        <v>6.97229916897507</v>
      </c>
      <c r="K33" s="40">
        <f>E13</f>
        <v>5.1440443213296394</v>
      </c>
      <c r="L33" s="40">
        <f>E14</f>
        <v>5.9307479224376731</v>
      </c>
      <c r="M33" s="40">
        <f>E15</f>
        <v>5.836565096952909</v>
      </c>
      <c r="N33" s="40">
        <f>E4</f>
        <v>6.0831024930747919</v>
      </c>
      <c r="O33" s="40">
        <f>E5</f>
        <v>4.8144044321329638</v>
      </c>
      <c r="P33" s="42"/>
      <c r="R33" s="130" t="s">
        <v>25</v>
      </c>
      <c r="S33" s="131"/>
      <c r="T33" s="132"/>
      <c r="U33" s="40">
        <f>V6</f>
        <v>8.473684210526315</v>
      </c>
      <c r="V33" s="40">
        <f>V7</f>
        <v>11.481994459833796</v>
      </c>
      <c r="W33" s="40">
        <f>V8</f>
        <v>13.016620498614959</v>
      </c>
      <c r="X33" s="40">
        <f>V9</f>
        <v>15.318559556786704</v>
      </c>
      <c r="Y33" s="40">
        <f>V10</f>
        <v>8.2077562326869806</v>
      </c>
      <c r="Z33" s="40">
        <f>V11</f>
        <v>8.7202216066482006</v>
      </c>
      <c r="AA33" s="40">
        <f>V12</f>
        <v>6.97229916897507</v>
      </c>
      <c r="AB33" s="40">
        <f>V13</f>
        <v>5.1440443213296394</v>
      </c>
      <c r="AC33" s="40">
        <f>V14</f>
        <v>5.9307479224376731</v>
      </c>
      <c r="AD33" s="40">
        <f>V15</f>
        <v>5.836565096952909</v>
      </c>
      <c r="AE33" s="40">
        <f>V4</f>
        <v>6.0831024930747919</v>
      </c>
      <c r="AF33" s="40">
        <f>V5</f>
        <v>4.8144044321329638</v>
      </c>
      <c r="AG33" s="49"/>
    </row>
    <row r="34" spans="1:33" ht="15" thickBot="1" x14ac:dyDescent="0.35">
      <c r="A34" s="133" t="s">
        <v>31</v>
      </c>
      <c r="B34" s="134"/>
      <c r="C34" s="135"/>
      <c r="D34" s="54">
        <v>19.5</v>
      </c>
      <c r="E34" s="54">
        <v>18.399999999999999</v>
      </c>
      <c r="F34" s="54">
        <v>19.7</v>
      </c>
      <c r="G34" s="54">
        <v>18</v>
      </c>
      <c r="H34" s="54">
        <v>20.399999999999999</v>
      </c>
      <c r="I34" s="54">
        <v>20.9</v>
      </c>
      <c r="J34" s="47">
        <v>20.100000000000001</v>
      </c>
      <c r="K34" s="47">
        <v>20</v>
      </c>
      <c r="L34" s="47">
        <v>20</v>
      </c>
      <c r="M34" s="47">
        <v>20.2</v>
      </c>
      <c r="N34" s="56">
        <v>20.7</v>
      </c>
      <c r="O34" s="56">
        <v>21.1</v>
      </c>
      <c r="P34" s="49">
        <f>(D$33*D34+E$33*E34+F$33*F34+G$33*G34+H$33*H34+I$33*I34+J$33*J34+K$33*K34+L$33*L34+M$33*M34+N$33*N34+O$33*O34)/100</f>
        <v>19.653997229916897</v>
      </c>
      <c r="R34" s="133" t="s">
        <v>31</v>
      </c>
      <c r="S34" s="134"/>
      <c r="T34" s="135"/>
      <c r="U34" s="54">
        <v>19.5</v>
      </c>
      <c r="V34" s="54">
        <v>18.399999999999999</v>
      </c>
      <c r="W34" s="54">
        <v>19.7</v>
      </c>
      <c r="X34" s="54">
        <v>18</v>
      </c>
      <c r="Y34" s="54">
        <v>20.399999999999999</v>
      </c>
      <c r="Z34" s="47">
        <v>20.9</v>
      </c>
      <c r="AA34" s="47">
        <v>20.100000000000001</v>
      </c>
      <c r="AB34" s="47">
        <v>20</v>
      </c>
      <c r="AC34" s="47">
        <v>20</v>
      </c>
      <c r="AD34" s="56">
        <v>20.2</v>
      </c>
      <c r="AE34" s="56">
        <v>20.7</v>
      </c>
      <c r="AF34" s="56">
        <v>21.1</v>
      </c>
      <c r="AG34" s="49">
        <f>(U$33*U34+V$33*V34+W$33*W34+X$33*X34+Y$33*Y34+Z$33*Z34+AA$33*AA34+AB$33*AB34+AC$33*AC34+AD$33*AD34+AE$33*AE34+AF$33*AF34)/100</f>
        <v>19.653997229916897</v>
      </c>
    </row>
  </sheetData>
  <mergeCells count="23">
    <mergeCell ref="A25:P25"/>
    <mergeCell ref="A2:E2"/>
    <mergeCell ref="R2:V2"/>
    <mergeCell ref="A18:P18"/>
    <mergeCell ref="R18:AG18"/>
    <mergeCell ref="A19:C19"/>
    <mergeCell ref="R19:T19"/>
    <mergeCell ref="A20:C20"/>
    <mergeCell ref="R20:T20"/>
    <mergeCell ref="A21:C21"/>
    <mergeCell ref="R21:T21"/>
    <mergeCell ref="A22:C22"/>
    <mergeCell ref="R22:T22"/>
    <mergeCell ref="A23:C23"/>
    <mergeCell ref="R23:T23"/>
    <mergeCell ref="A34:C34"/>
    <mergeCell ref="R34:T34"/>
    <mergeCell ref="A31:P31"/>
    <mergeCell ref="R31:AG31"/>
    <mergeCell ref="A32:C32"/>
    <mergeCell ref="R32:T32"/>
    <mergeCell ref="A33:C33"/>
    <mergeCell ref="R33:T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DDF5-BF06-434D-A820-E291CCBD6BA1}">
  <dimension ref="A2:AG34"/>
  <sheetViews>
    <sheetView topLeftCell="A3" zoomScale="80" zoomScaleNormal="80" workbookViewId="0">
      <selection activeCell="D4" sqref="D4"/>
    </sheetView>
  </sheetViews>
  <sheetFormatPr defaultRowHeight="14.4" x14ac:dyDescent="0.3"/>
  <cols>
    <col min="1" max="1" width="10.5546875" bestFit="1" customWidth="1"/>
    <col min="18" max="18" width="10.5546875" bestFit="1" customWidth="1"/>
  </cols>
  <sheetData>
    <row r="2" spans="1:22" ht="15.6" x14ac:dyDescent="0.3">
      <c r="A2" s="136" t="s">
        <v>56</v>
      </c>
      <c r="B2" s="137"/>
      <c r="C2" s="137"/>
      <c r="D2" s="137"/>
      <c r="E2" s="138"/>
      <c r="F2" s="1"/>
      <c r="G2" s="1"/>
      <c r="H2" s="1"/>
      <c r="I2" s="1"/>
      <c r="J2" s="1"/>
      <c r="K2" s="1"/>
      <c r="L2" s="1"/>
      <c r="M2" s="1"/>
      <c r="N2" s="1"/>
      <c r="O2" s="1"/>
      <c r="P2" s="1"/>
      <c r="R2" s="139" t="s">
        <v>57</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6035</v>
      </c>
      <c r="C4" s="109">
        <f>(B4/$B$16)*100</f>
        <v>5.1775021018856924</v>
      </c>
      <c r="D4" s="14">
        <v>1825</v>
      </c>
      <c r="E4" s="11">
        <f>(D4/$D$16)*100</f>
        <v>5.4892170722170421</v>
      </c>
      <c r="F4" s="1"/>
      <c r="G4" s="1"/>
      <c r="H4" s="1"/>
      <c r="I4" s="12"/>
      <c r="J4" s="1"/>
      <c r="K4" s="12"/>
      <c r="L4" s="1"/>
      <c r="M4" s="1"/>
      <c r="N4" s="1"/>
      <c r="O4" s="1"/>
      <c r="P4" s="1"/>
      <c r="R4" s="8" t="s">
        <v>7</v>
      </c>
      <c r="S4" s="14">
        <v>6035</v>
      </c>
      <c r="T4" s="13">
        <f>(S4/$S$16)*100</f>
        <v>5.1775021018856924</v>
      </c>
      <c r="U4" s="14">
        <v>1825</v>
      </c>
      <c r="V4" s="11">
        <f>(U4/$U$16)*100</f>
        <v>5.4892170722170421</v>
      </c>
    </row>
    <row r="5" spans="1:22" x14ac:dyDescent="0.3">
      <c r="A5" s="8" t="s">
        <v>8</v>
      </c>
      <c r="B5" s="14">
        <v>9042</v>
      </c>
      <c r="C5" s="108">
        <f t="shared" ref="C5:C15" si="0">(B5/$B$16)*100</f>
        <v>7.7572450712925303</v>
      </c>
      <c r="D5" s="14">
        <v>1135</v>
      </c>
      <c r="E5" s="11">
        <f t="shared" ref="E5:E15" si="1">(D5/$D$16)*100</f>
        <v>3.413841850392517</v>
      </c>
      <c r="F5" s="1"/>
      <c r="G5" s="1"/>
      <c r="H5" s="1"/>
      <c r="I5" s="12"/>
      <c r="J5" s="1"/>
      <c r="K5" s="12"/>
      <c r="L5" s="1"/>
      <c r="M5" s="1"/>
      <c r="N5" s="1"/>
      <c r="O5" s="1"/>
      <c r="P5" s="1"/>
      <c r="R5" s="8" t="s">
        <v>8</v>
      </c>
      <c r="S5" s="14">
        <v>9042</v>
      </c>
      <c r="T5" s="15">
        <f t="shared" ref="T5:T15" si="2">(S5/$S$16)*100</f>
        <v>7.7572450712925303</v>
      </c>
      <c r="U5" s="14">
        <v>1135</v>
      </c>
      <c r="V5" s="11">
        <f t="shared" ref="V5:V15" si="3">(U5/$U$16)*100</f>
        <v>3.413841850392517</v>
      </c>
    </row>
    <row r="6" spans="1:22" x14ac:dyDescent="0.3">
      <c r="A6" s="8" t="s">
        <v>9</v>
      </c>
      <c r="B6" s="14">
        <v>11232</v>
      </c>
      <c r="C6" s="108">
        <f t="shared" si="0"/>
        <v>9.6360735059453333</v>
      </c>
      <c r="D6" s="14">
        <v>2295</v>
      </c>
      <c r="E6" s="11">
        <f t="shared" si="1"/>
        <v>6.9028784551989659</v>
      </c>
      <c r="F6" s="1"/>
      <c r="G6" s="1"/>
      <c r="H6" s="1"/>
      <c r="I6" s="12"/>
      <c r="J6" s="1"/>
      <c r="K6" s="12"/>
      <c r="L6" s="1"/>
      <c r="M6" s="1"/>
      <c r="N6" s="1"/>
      <c r="O6" s="1"/>
      <c r="P6" s="1"/>
      <c r="R6" s="8" t="s">
        <v>9</v>
      </c>
      <c r="S6" s="14">
        <v>11232</v>
      </c>
      <c r="T6" s="15">
        <f t="shared" si="2"/>
        <v>9.6360735059453333</v>
      </c>
      <c r="U6" s="14">
        <v>2295</v>
      </c>
      <c r="V6" s="11">
        <f t="shared" si="3"/>
        <v>6.9028784551989659</v>
      </c>
    </row>
    <row r="7" spans="1:22" x14ac:dyDescent="0.3">
      <c r="A7" s="8" t="s">
        <v>10</v>
      </c>
      <c r="B7" s="14">
        <v>10817</v>
      </c>
      <c r="C7" s="108">
        <f t="shared" si="0"/>
        <v>9.2800398071412626</v>
      </c>
      <c r="D7" s="14">
        <v>3116</v>
      </c>
      <c r="E7" s="11">
        <f t="shared" si="1"/>
        <v>9.3722741901524955</v>
      </c>
      <c r="F7" s="1"/>
      <c r="G7" s="1"/>
      <c r="H7" s="1"/>
      <c r="I7" s="12"/>
      <c r="J7" s="1"/>
      <c r="K7" s="12"/>
      <c r="L7" s="1"/>
      <c r="M7" s="1"/>
      <c r="N7" s="1"/>
      <c r="O7" s="1"/>
      <c r="P7" s="1"/>
      <c r="R7" s="8" t="s">
        <v>10</v>
      </c>
      <c r="S7" s="14">
        <v>10817</v>
      </c>
      <c r="T7" s="15">
        <f t="shared" si="2"/>
        <v>9.2800398071412626</v>
      </c>
      <c r="U7" s="14">
        <v>3116</v>
      </c>
      <c r="V7" s="11">
        <f t="shared" si="3"/>
        <v>9.3722741901524955</v>
      </c>
    </row>
    <row r="8" spans="1:22" x14ac:dyDescent="0.3">
      <c r="A8" s="8" t="s">
        <v>11</v>
      </c>
      <c r="B8" s="14">
        <v>11696</v>
      </c>
      <c r="C8" s="11">
        <f t="shared" si="0"/>
        <v>10.034144918584101</v>
      </c>
      <c r="D8" s="14">
        <v>5283</v>
      </c>
      <c r="E8" s="11">
        <f t="shared" si="1"/>
        <v>15.89015550275213</v>
      </c>
      <c r="F8" s="1"/>
      <c r="G8" s="1"/>
      <c r="H8" s="1"/>
      <c r="I8" s="12"/>
      <c r="J8" s="1"/>
      <c r="K8" s="12"/>
      <c r="L8" s="1"/>
      <c r="M8" s="1"/>
      <c r="N8" s="1"/>
      <c r="O8" s="1"/>
      <c r="P8" s="1"/>
      <c r="R8" s="8" t="s">
        <v>11</v>
      </c>
      <c r="S8" s="14">
        <v>11696</v>
      </c>
      <c r="T8" s="15">
        <f t="shared" si="2"/>
        <v>10.034144918584101</v>
      </c>
      <c r="U8" s="14">
        <v>5283</v>
      </c>
      <c r="V8" s="11">
        <f t="shared" si="3"/>
        <v>15.89015550275213</v>
      </c>
    </row>
    <row r="9" spans="1:22" x14ac:dyDescent="0.3">
      <c r="A9" s="8" t="s">
        <v>12</v>
      </c>
      <c r="B9" s="102">
        <v>12416</v>
      </c>
      <c r="C9" s="108">
        <f t="shared" si="0"/>
        <v>10.651841938195981</v>
      </c>
      <c r="D9" s="14">
        <v>4987</v>
      </c>
      <c r="E9" s="11">
        <f t="shared" si="1"/>
        <v>14.999849610491173</v>
      </c>
      <c r="F9" s="1"/>
      <c r="G9" s="1"/>
      <c r="H9" s="1"/>
      <c r="I9" s="12"/>
      <c r="J9" s="1"/>
      <c r="K9" s="12"/>
      <c r="L9" s="1"/>
      <c r="M9" s="1"/>
      <c r="N9" s="1"/>
      <c r="O9" s="1"/>
      <c r="P9" s="1"/>
      <c r="R9" s="8" t="s">
        <v>12</v>
      </c>
      <c r="S9" s="102">
        <v>12416</v>
      </c>
      <c r="T9" s="15">
        <f t="shared" si="2"/>
        <v>10.651841938195981</v>
      </c>
      <c r="U9" s="14">
        <v>4987</v>
      </c>
      <c r="V9" s="11">
        <f t="shared" si="3"/>
        <v>14.999849610491173</v>
      </c>
    </row>
    <row r="10" spans="1:22" x14ac:dyDescent="0.3">
      <c r="A10" s="8" t="s">
        <v>13</v>
      </c>
      <c r="B10" s="14">
        <v>11665</v>
      </c>
      <c r="C10" s="108">
        <f t="shared" si="0"/>
        <v>10.007549630239701</v>
      </c>
      <c r="D10" s="14">
        <v>2719</v>
      </c>
      <c r="E10" s="11">
        <f t="shared" si="1"/>
        <v>8.178181490059254</v>
      </c>
      <c r="F10" s="1"/>
      <c r="G10" s="1"/>
      <c r="H10" s="1"/>
      <c r="I10" s="12"/>
      <c r="J10" s="1"/>
      <c r="K10" s="12"/>
      <c r="L10" s="1"/>
      <c r="M10" s="1"/>
      <c r="N10" s="1"/>
      <c r="O10" s="1"/>
      <c r="P10" s="1"/>
      <c r="R10" s="8" t="s">
        <v>13</v>
      </c>
      <c r="S10" s="14">
        <v>11665</v>
      </c>
      <c r="T10" s="15">
        <f t="shared" si="2"/>
        <v>10.007549630239701</v>
      </c>
      <c r="U10" s="14">
        <v>2719</v>
      </c>
      <c r="V10" s="11">
        <f t="shared" si="3"/>
        <v>8.178181490059254</v>
      </c>
    </row>
    <row r="11" spans="1:22" x14ac:dyDescent="0.3">
      <c r="A11" s="8" t="s">
        <v>14</v>
      </c>
      <c r="B11" s="103">
        <v>12675</v>
      </c>
      <c r="C11" s="108">
        <f t="shared" si="0"/>
        <v>10.874041282750811</v>
      </c>
      <c r="D11" s="104">
        <v>2566</v>
      </c>
      <c r="E11" s="11">
        <f t="shared" si="1"/>
        <v>7.7179895930459885</v>
      </c>
      <c r="F11" s="1"/>
      <c r="G11" s="1"/>
      <c r="H11" s="1"/>
      <c r="I11" s="12"/>
      <c r="J11" s="1"/>
      <c r="K11" s="12"/>
      <c r="L11" s="1"/>
      <c r="M11" s="1"/>
      <c r="N11" s="1"/>
      <c r="O11" s="1"/>
      <c r="P11" s="1"/>
      <c r="R11" s="8" t="s">
        <v>14</v>
      </c>
      <c r="S11" s="103">
        <v>12675</v>
      </c>
      <c r="T11" s="15">
        <f>(S11/$S$16)*100</f>
        <v>10.874041282750811</v>
      </c>
      <c r="U11" s="104">
        <v>2566</v>
      </c>
      <c r="V11" s="11">
        <f t="shared" si="3"/>
        <v>7.7179895930459885</v>
      </c>
    </row>
    <row r="12" spans="1:22" x14ac:dyDescent="0.3">
      <c r="A12" s="8" t="s">
        <v>15</v>
      </c>
      <c r="B12" s="104">
        <v>10631</v>
      </c>
      <c r="C12" s="108">
        <f t="shared" si="0"/>
        <v>9.120468077074861</v>
      </c>
      <c r="D12" s="20">
        <v>2531</v>
      </c>
      <c r="E12" s="11">
        <f t="shared" si="1"/>
        <v>7.6127169368664847</v>
      </c>
      <c r="F12" s="1"/>
      <c r="G12" s="1"/>
      <c r="H12" s="1"/>
      <c r="I12" s="12"/>
      <c r="J12" s="1"/>
      <c r="K12" s="12"/>
      <c r="M12" s="1"/>
      <c r="N12" s="1"/>
      <c r="O12" s="1"/>
      <c r="P12" s="1"/>
      <c r="R12" s="8" t="s">
        <v>15</v>
      </c>
      <c r="S12" s="104">
        <v>10631</v>
      </c>
      <c r="T12" s="15">
        <f t="shared" si="2"/>
        <v>9.120468077074861</v>
      </c>
      <c r="U12" s="20">
        <v>2531</v>
      </c>
      <c r="V12" s="11">
        <f t="shared" si="3"/>
        <v>7.6127169368664847</v>
      </c>
    </row>
    <row r="13" spans="1:22" x14ac:dyDescent="0.3">
      <c r="A13" s="8" t="s">
        <v>16</v>
      </c>
      <c r="B13" s="19">
        <v>7565</v>
      </c>
      <c r="C13" s="108">
        <f t="shared" si="0"/>
        <v>6.4901082685609373</v>
      </c>
      <c r="D13" s="19">
        <v>2387</v>
      </c>
      <c r="E13" s="11">
        <f t="shared" si="1"/>
        <v>7.1795951514422347</v>
      </c>
      <c r="F13" s="1"/>
      <c r="G13" s="1"/>
      <c r="H13" s="1"/>
      <c r="I13" s="12"/>
      <c r="J13" s="1"/>
      <c r="K13" s="12"/>
      <c r="L13" s="1"/>
      <c r="M13" s="1"/>
      <c r="N13" s="1"/>
      <c r="O13" s="1"/>
      <c r="P13" s="1"/>
      <c r="R13" s="8" t="s">
        <v>16</v>
      </c>
      <c r="S13" s="19">
        <v>7565</v>
      </c>
      <c r="T13" s="15">
        <f t="shared" si="2"/>
        <v>6.4901082685609373</v>
      </c>
      <c r="U13" s="19">
        <v>2387</v>
      </c>
      <c r="V13" s="11">
        <f t="shared" si="3"/>
        <v>7.1795951514422347</v>
      </c>
    </row>
    <row r="14" spans="1:22" x14ac:dyDescent="0.3">
      <c r="A14" s="8" t="s">
        <v>17</v>
      </c>
      <c r="B14" s="19">
        <v>6656</v>
      </c>
      <c r="C14" s="108">
        <f t="shared" si="0"/>
        <v>5.7102657813009383</v>
      </c>
      <c r="D14" s="19">
        <v>2167</v>
      </c>
      <c r="E14" s="11">
        <f t="shared" si="1"/>
        <v>6.5178813125996324</v>
      </c>
      <c r="F14" s="1"/>
      <c r="G14" s="21" t="s">
        <v>18</v>
      </c>
      <c r="H14" s="22"/>
      <c r="I14" s="12"/>
      <c r="J14" s="1"/>
      <c r="K14" s="12"/>
      <c r="L14" s="1"/>
      <c r="M14" s="1"/>
      <c r="N14" s="1"/>
      <c r="O14" s="1"/>
      <c r="P14" s="1"/>
      <c r="R14" s="8" t="s">
        <v>17</v>
      </c>
      <c r="S14" s="19">
        <v>6656</v>
      </c>
      <c r="T14" s="15">
        <f t="shared" si="2"/>
        <v>5.7102657813009383</v>
      </c>
      <c r="U14" s="19">
        <v>2167</v>
      </c>
      <c r="V14" s="11">
        <f t="shared" si="3"/>
        <v>6.5178813125996324</v>
      </c>
    </row>
    <row r="15" spans="1:22" x14ac:dyDescent="0.3">
      <c r="A15" s="23" t="s">
        <v>19</v>
      </c>
      <c r="B15" s="24">
        <v>6132</v>
      </c>
      <c r="C15" s="105">
        <f t="shared" si="0"/>
        <v>5.2607196170278483</v>
      </c>
      <c r="D15" s="24">
        <v>2236</v>
      </c>
      <c r="E15" s="25">
        <f t="shared" si="1"/>
        <v>6.7254188347820865</v>
      </c>
      <c r="F15" s="1"/>
      <c r="G15" s="1" t="s">
        <v>20</v>
      </c>
      <c r="H15" s="1"/>
      <c r="I15" s="1"/>
      <c r="J15" s="1"/>
      <c r="K15" s="12"/>
      <c r="L15" s="1"/>
      <c r="M15" s="1"/>
      <c r="N15" s="1"/>
      <c r="O15" s="1"/>
      <c r="P15" s="1"/>
      <c r="R15" s="23" t="s">
        <v>19</v>
      </c>
      <c r="S15" s="24">
        <v>6132</v>
      </c>
      <c r="T15" s="110">
        <f t="shared" si="2"/>
        <v>5.2607196170278483</v>
      </c>
      <c r="U15" s="24">
        <v>2236</v>
      </c>
      <c r="V15" s="11">
        <f t="shared" si="3"/>
        <v>6.7254188347820865</v>
      </c>
    </row>
    <row r="16" spans="1:22" x14ac:dyDescent="0.3">
      <c r="A16" s="28" t="s">
        <v>21</v>
      </c>
      <c r="B16" s="29">
        <f>SUM(B4:B15)</f>
        <v>116562</v>
      </c>
      <c r="C16" s="30">
        <f>SUM(C4:C15)</f>
        <v>99.999999999999986</v>
      </c>
      <c r="D16" s="29">
        <f>SUM(D4:D15)</f>
        <v>33247</v>
      </c>
      <c r="E16" s="31">
        <f>SUM(E4:E15)</f>
        <v>100</v>
      </c>
      <c r="F16" s="1"/>
      <c r="G16" s="1"/>
      <c r="H16" s="1"/>
      <c r="I16" s="1"/>
      <c r="J16" s="1"/>
      <c r="K16" s="1"/>
      <c r="L16" s="1"/>
      <c r="M16" s="1"/>
      <c r="N16" s="1"/>
      <c r="O16" s="1"/>
      <c r="P16" s="1"/>
      <c r="R16" s="28" t="s">
        <v>21</v>
      </c>
      <c r="S16" s="29">
        <f>SUM(S4:S15)</f>
        <v>116562</v>
      </c>
      <c r="T16" s="30">
        <f>SUM(T4:T15)</f>
        <v>99.999999999999986</v>
      </c>
      <c r="U16" s="32">
        <f>SUM(U4:U15)</f>
        <v>33247</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63" customHeight="1" thickBot="1" x14ac:dyDescent="0.35">
      <c r="A19" s="145"/>
      <c r="B19" s="146"/>
      <c r="C19" s="147"/>
      <c r="D19" s="98">
        <v>44424</v>
      </c>
      <c r="E19" s="99">
        <v>44455</v>
      </c>
      <c r="F19" s="99">
        <v>44485</v>
      </c>
      <c r="G19" s="99">
        <v>44516</v>
      </c>
      <c r="H19" s="99">
        <v>44546</v>
      </c>
      <c r="I19" s="99">
        <v>44578</v>
      </c>
      <c r="J19" s="99">
        <v>44609</v>
      </c>
      <c r="K19" s="99">
        <v>44637</v>
      </c>
      <c r="L19" s="99">
        <v>44668</v>
      </c>
      <c r="M19" s="99">
        <v>44698</v>
      </c>
      <c r="N19" s="99">
        <v>44729</v>
      </c>
      <c r="O19" s="99">
        <v>44759</v>
      </c>
      <c r="P19" s="36" t="s">
        <v>58</v>
      </c>
      <c r="R19" s="148"/>
      <c r="S19" s="149"/>
      <c r="T19" s="150"/>
      <c r="U19" s="100">
        <f>D19</f>
        <v>44424</v>
      </c>
      <c r="V19" s="100">
        <f t="shared" ref="V19:AF19" si="4">E19</f>
        <v>44455</v>
      </c>
      <c r="W19" s="100">
        <f t="shared" si="4"/>
        <v>44485</v>
      </c>
      <c r="X19" s="100">
        <f t="shared" si="4"/>
        <v>44516</v>
      </c>
      <c r="Y19" s="100">
        <f t="shared" si="4"/>
        <v>44546</v>
      </c>
      <c r="Z19" s="100">
        <f t="shared" si="4"/>
        <v>44578</v>
      </c>
      <c r="AA19" s="100">
        <f t="shared" si="4"/>
        <v>44609</v>
      </c>
      <c r="AB19" s="100">
        <f t="shared" si="4"/>
        <v>44637</v>
      </c>
      <c r="AC19" s="100">
        <f t="shared" si="4"/>
        <v>44668</v>
      </c>
      <c r="AD19" s="100">
        <f t="shared" si="4"/>
        <v>44698</v>
      </c>
      <c r="AE19" s="100">
        <f t="shared" si="4"/>
        <v>44729</v>
      </c>
      <c r="AF19" s="100">
        <f t="shared" si="4"/>
        <v>44759</v>
      </c>
      <c r="AG19" s="39" t="s">
        <v>58</v>
      </c>
    </row>
    <row r="20" spans="1:33" ht="15" thickBot="1" x14ac:dyDescent="0.35">
      <c r="A20" s="130" t="s">
        <v>25</v>
      </c>
      <c r="B20" s="131"/>
      <c r="C20" s="132"/>
      <c r="D20" s="40">
        <f>$E4</f>
        <v>5.4892170722170421</v>
      </c>
      <c r="E20" s="40">
        <f>$E5</f>
        <v>3.413841850392517</v>
      </c>
      <c r="F20" s="40">
        <f>E6</f>
        <v>6.9028784551989659</v>
      </c>
      <c r="G20" s="40">
        <f>E7</f>
        <v>9.3722741901524955</v>
      </c>
      <c r="H20" s="41">
        <f>E8</f>
        <v>15.89015550275213</v>
      </c>
      <c r="I20" s="40">
        <f>E9</f>
        <v>14.999849610491173</v>
      </c>
      <c r="J20" s="40">
        <f>E10</f>
        <v>8.178181490059254</v>
      </c>
      <c r="K20" s="40">
        <f>E11</f>
        <v>7.7179895930459885</v>
      </c>
      <c r="L20" s="40">
        <f>E12</f>
        <v>7.6127169368664847</v>
      </c>
      <c r="M20" s="40">
        <f>E13</f>
        <v>7.1795951514422347</v>
      </c>
      <c r="N20" s="40">
        <f>E14</f>
        <v>6.5178813125996324</v>
      </c>
      <c r="O20" s="40">
        <f>E15</f>
        <v>6.7254188347820865</v>
      </c>
      <c r="P20" s="42"/>
      <c r="R20" s="130" t="s">
        <v>25</v>
      </c>
      <c r="S20" s="131"/>
      <c r="T20" s="132"/>
      <c r="U20" s="40">
        <f>V4</f>
        <v>5.4892170722170421</v>
      </c>
      <c r="V20" s="40">
        <f>V5</f>
        <v>3.413841850392517</v>
      </c>
      <c r="W20" s="40">
        <f>V6</f>
        <v>6.9028784551989659</v>
      </c>
      <c r="X20" s="40">
        <f>V7</f>
        <v>9.3722741901524955</v>
      </c>
      <c r="Y20" s="40">
        <f>V8</f>
        <v>15.89015550275213</v>
      </c>
      <c r="Z20" s="40">
        <f>V9</f>
        <v>14.999849610491173</v>
      </c>
      <c r="AA20" s="40">
        <f>V10</f>
        <v>8.178181490059254</v>
      </c>
      <c r="AB20" s="40">
        <f>V11</f>
        <v>7.7179895930459885</v>
      </c>
      <c r="AC20" s="40">
        <f>V12</f>
        <v>7.6127169368664847</v>
      </c>
      <c r="AD20" s="40">
        <f>V13</f>
        <v>7.1795951514422347</v>
      </c>
      <c r="AE20" s="40">
        <f>V14</f>
        <v>6.5178813125996324</v>
      </c>
      <c r="AF20" s="40">
        <f>V15</f>
        <v>6.7254188347820865</v>
      </c>
      <c r="AG20" s="42"/>
    </row>
    <row r="21" spans="1:33" ht="15" thickBot="1" x14ac:dyDescent="0.35">
      <c r="A21" s="151" t="s">
        <v>26</v>
      </c>
      <c r="B21" s="152"/>
      <c r="C21" s="153"/>
      <c r="D21" s="43">
        <v>13.4</v>
      </c>
      <c r="E21" s="45">
        <v>13.6</v>
      </c>
      <c r="F21" s="45">
        <v>13.3</v>
      </c>
      <c r="G21" s="45">
        <v>13.6</v>
      </c>
      <c r="H21" s="45">
        <v>13.7</v>
      </c>
      <c r="I21" s="45">
        <v>13.8</v>
      </c>
      <c r="J21" s="45">
        <v>14.1</v>
      </c>
      <c r="K21" s="46">
        <v>14.1</v>
      </c>
      <c r="L21" s="47">
        <v>14.6</v>
      </c>
      <c r="M21" s="47">
        <v>14.5</v>
      </c>
      <c r="N21" s="47">
        <v>14.6</v>
      </c>
      <c r="O21" s="48">
        <v>16</v>
      </c>
      <c r="P21" s="49">
        <f>(D$20*D21+E$20*E21+F$20*F21+G$20*G21+H$20*H21+I$20*I21+J$20*J21+K$20*K21+L$20*L21+M$20*M21+N$20*N21+O$20*O21)/100</f>
        <v>14.061016031521643</v>
      </c>
      <c r="R21" s="151" t="s">
        <v>26</v>
      </c>
      <c r="S21" s="152"/>
      <c r="T21" s="153"/>
      <c r="U21" s="43">
        <v>13.4</v>
      </c>
      <c r="V21" s="45">
        <v>13.6</v>
      </c>
      <c r="W21" s="45">
        <v>13.3</v>
      </c>
      <c r="X21" s="45">
        <v>13.6</v>
      </c>
      <c r="Y21" s="45">
        <v>13.7</v>
      </c>
      <c r="Z21" s="45">
        <v>13.8</v>
      </c>
      <c r="AA21" s="45">
        <v>14.1</v>
      </c>
      <c r="AB21" s="47">
        <v>14.1</v>
      </c>
      <c r="AC21" s="50">
        <v>14.6</v>
      </c>
      <c r="AD21" s="47">
        <v>14.5</v>
      </c>
      <c r="AE21" s="47">
        <v>14.6</v>
      </c>
      <c r="AF21" s="45">
        <v>16</v>
      </c>
      <c r="AG21" s="49">
        <f>(U$20*U21+V$20*V21+W$20*W21+X$20*X21+Y$20*Y21+Z$20*Z21+AA$20*AA21+AB$20*AB21+AC$20*AC21+AD$20*AD21+AE$20*AE21+AF$20*AF21)/100</f>
        <v>14.061016031521643</v>
      </c>
    </row>
    <row r="22" spans="1:33" ht="15.6" thickTop="1" thickBot="1" x14ac:dyDescent="0.35">
      <c r="A22" s="154" t="s">
        <v>27</v>
      </c>
      <c r="B22" s="155"/>
      <c r="C22" s="156"/>
      <c r="D22" s="40">
        <f>$C4</f>
        <v>5.1775021018856924</v>
      </c>
      <c r="E22" s="40">
        <f>$C5</f>
        <v>7.7572450712925303</v>
      </c>
      <c r="F22" s="40">
        <f>$C6</f>
        <v>9.6360735059453333</v>
      </c>
      <c r="G22" s="40">
        <f>$C7</f>
        <v>9.2800398071412626</v>
      </c>
      <c r="H22" s="40">
        <f>$C8</f>
        <v>10.034144918584101</v>
      </c>
      <c r="I22" s="40">
        <f>$C9</f>
        <v>10.651841938195981</v>
      </c>
      <c r="J22" s="40">
        <f>$C10</f>
        <v>10.007549630239701</v>
      </c>
      <c r="K22" s="51">
        <f>$C11</f>
        <v>10.874041282750811</v>
      </c>
      <c r="L22" s="41">
        <f>$C12</f>
        <v>9.120468077074861</v>
      </c>
      <c r="M22" s="40">
        <f>$C13</f>
        <v>6.4901082685609373</v>
      </c>
      <c r="N22" s="40">
        <f>$C14</f>
        <v>5.7102657813009383</v>
      </c>
      <c r="O22" s="40">
        <f>$C15</f>
        <v>5.2607196170278483</v>
      </c>
      <c r="P22" s="49"/>
      <c r="R22" s="154" t="s">
        <v>27</v>
      </c>
      <c r="S22" s="155"/>
      <c r="T22" s="156"/>
      <c r="U22" s="52">
        <f>T4</f>
        <v>5.1775021018856924</v>
      </c>
      <c r="V22" s="52">
        <f>T5</f>
        <v>7.7572450712925303</v>
      </c>
      <c r="W22" s="52">
        <f>T6</f>
        <v>9.6360735059453333</v>
      </c>
      <c r="X22" s="52">
        <f>T7</f>
        <v>9.2800398071412626</v>
      </c>
      <c r="Y22" s="52">
        <f>T8</f>
        <v>10.034144918584101</v>
      </c>
      <c r="Z22" s="52">
        <f>T9</f>
        <v>10.651841938195981</v>
      </c>
      <c r="AA22" s="52">
        <f>T10</f>
        <v>10.007549630239701</v>
      </c>
      <c r="AB22" s="52">
        <f>T11</f>
        <v>10.874041282750811</v>
      </c>
      <c r="AC22" s="52">
        <f>T12</f>
        <v>9.120468077074861</v>
      </c>
      <c r="AD22" s="52">
        <f>T13</f>
        <v>6.4901082685609373</v>
      </c>
      <c r="AE22" s="52">
        <f>T14</f>
        <v>5.7102657813009383</v>
      </c>
      <c r="AF22" s="52">
        <f>T15</f>
        <v>5.2607196170278483</v>
      </c>
      <c r="AG22" s="49"/>
    </row>
    <row r="23" spans="1:33" ht="15" thickBot="1" x14ac:dyDescent="0.35">
      <c r="A23" s="117" t="s">
        <v>28</v>
      </c>
      <c r="B23" s="118"/>
      <c r="C23" s="119"/>
      <c r="D23" s="54">
        <v>13.2</v>
      </c>
      <c r="E23" s="54">
        <v>13</v>
      </c>
      <c r="F23" s="54">
        <v>13.1</v>
      </c>
      <c r="G23" s="54">
        <v>13.2</v>
      </c>
      <c r="H23" s="54">
        <v>13.3</v>
      </c>
      <c r="I23" s="54">
        <v>13.5</v>
      </c>
      <c r="J23" s="54">
        <v>13.7</v>
      </c>
      <c r="K23" s="47">
        <v>14</v>
      </c>
      <c r="L23" s="47">
        <v>14.2</v>
      </c>
      <c r="M23" s="47">
        <v>14.4</v>
      </c>
      <c r="N23" s="47">
        <v>14.8</v>
      </c>
      <c r="O23" s="56">
        <v>14.7</v>
      </c>
      <c r="P23" s="49">
        <f>(D$22*D23+E$22*E23+F$22*F23+G$22*G23+H$22*H23+I$22*I23+J$22*J23+K$22*K23+L$22*L23+M$22*M23+N$22*N23+O$22*O23)/100</f>
        <v>13.693230212247558</v>
      </c>
      <c r="R23" s="117" t="s">
        <v>28</v>
      </c>
      <c r="S23" s="118"/>
      <c r="T23" s="119"/>
      <c r="U23" s="54">
        <v>13.2</v>
      </c>
      <c r="V23" s="54">
        <v>13</v>
      </c>
      <c r="W23" s="54">
        <v>13.1</v>
      </c>
      <c r="X23" s="54">
        <v>13.2</v>
      </c>
      <c r="Y23" s="54">
        <v>13.3</v>
      </c>
      <c r="Z23" s="54">
        <v>13.5</v>
      </c>
      <c r="AA23" s="54">
        <v>13.7</v>
      </c>
      <c r="AB23" s="47">
        <v>14</v>
      </c>
      <c r="AC23" s="50">
        <v>14.2</v>
      </c>
      <c r="AD23" s="47">
        <v>14.4</v>
      </c>
      <c r="AE23" s="47">
        <v>14.8</v>
      </c>
      <c r="AF23" s="54">
        <v>14.7</v>
      </c>
      <c r="AG23" s="49">
        <f>(U$22*U23+V$22*V23+W$22*W23+X$22*X23+Y$22*Y23+Z$22*Z23+AA$22*AA23+AB$22*AB23+AC$22*AC23+AD$22*AD23+AE$22*AE23+AF$22*AF23)/100</f>
        <v>13.693230212247558</v>
      </c>
    </row>
    <row r="24" spans="1:33" x14ac:dyDescent="0.3">
      <c r="A24" s="1"/>
      <c r="B24" s="1"/>
      <c r="C24" s="1"/>
      <c r="D24" s="1"/>
      <c r="E24" s="1"/>
      <c r="F24" s="1"/>
      <c r="G24" s="1"/>
      <c r="H24" s="1"/>
      <c r="I24" s="1"/>
      <c r="J24" s="1"/>
      <c r="K24" s="1"/>
      <c r="L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44487</v>
      </c>
      <c r="E32" s="99">
        <v>44518</v>
      </c>
      <c r="F32" s="99">
        <v>44548</v>
      </c>
      <c r="G32" s="99">
        <v>44580</v>
      </c>
      <c r="H32" s="99">
        <v>44611</v>
      </c>
      <c r="I32" s="99">
        <v>44639</v>
      </c>
      <c r="J32" s="99">
        <v>44670</v>
      </c>
      <c r="K32" s="99">
        <v>44700</v>
      </c>
      <c r="L32" s="99">
        <v>44731</v>
      </c>
      <c r="M32" s="107">
        <v>44761</v>
      </c>
      <c r="N32" s="58">
        <v>44792</v>
      </c>
      <c r="O32" s="58">
        <v>44823</v>
      </c>
      <c r="P32" s="36" t="s">
        <v>58</v>
      </c>
      <c r="R32" s="148"/>
      <c r="S32" s="149"/>
      <c r="T32" s="150"/>
      <c r="U32" s="101">
        <f t="shared" ref="U32:AF32" si="5">D32</f>
        <v>44487</v>
      </c>
      <c r="V32" s="101">
        <f t="shared" si="5"/>
        <v>44518</v>
      </c>
      <c r="W32" s="101">
        <f t="shared" si="5"/>
        <v>44548</v>
      </c>
      <c r="X32" s="101">
        <f t="shared" si="5"/>
        <v>44580</v>
      </c>
      <c r="Y32" s="101">
        <f t="shared" si="5"/>
        <v>44611</v>
      </c>
      <c r="Z32" s="101">
        <f t="shared" si="5"/>
        <v>44639</v>
      </c>
      <c r="AA32" s="101">
        <f t="shared" si="5"/>
        <v>44670</v>
      </c>
      <c r="AB32" s="101">
        <f t="shared" si="5"/>
        <v>44700</v>
      </c>
      <c r="AC32" s="101">
        <f t="shared" si="5"/>
        <v>44731</v>
      </c>
      <c r="AD32" s="101">
        <f t="shared" si="5"/>
        <v>44761</v>
      </c>
      <c r="AE32" s="59">
        <f t="shared" si="5"/>
        <v>44792</v>
      </c>
      <c r="AF32" s="59">
        <f t="shared" si="5"/>
        <v>44823</v>
      </c>
      <c r="AG32" s="39" t="s">
        <v>58</v>
      </c>
    </row>
    <row r="33" spans="1:33" ht="15" thickBot="1" x14ac:dyDescent="0.35">
      <c r="A33" s="130" t="s">
        <v>25</v>
      </c>
      <c r="B33" s="131"/>
      <c r="C33" s="132"/>
      <c r="D33" s="40">
        <f>E6</f>
        <v>6.9028784551989659</v>
      </c>
      <c r="E33" s="40">
        <f>E7</f>
        <v>9.3722741901524955</v>
      </c>
      <c r="F33" s="40">
        <f>E8</f>
        <v>15.89015550275213</v>
      </c>
      <c r="G33" s="40">
        <f>E9</f>
        <v>14.999849610491173</v>
      </c>
      <c r="H33" s="40">
        <f>E10</f>
        <v>8.178181490059254</v>
      </c>
      <c r="I33" s="40">
        <f>E11</f>
        <v>7.7179895930459885</v>
      </c>
      <c r="J33" s="40">
        <f>E12</f>
        <v>7.6127169368664847</v>
      </c>
      <c r="K33" s="40">
        <f>E13</f>
        <v>7.1795951514422347</v>
      </c>
      <c r="L33" s="40">
        <f>E14</f>
        <v>6.5178813125996324</v>
      </c>
      <c r="M33" s="40">
        <f>E15</f>
        <v>6.7254188347820865</v>
      </c>
      <c r="N33" s="40">
        <f>E4</f>
        <v>5.4892170722170421</v>
      </c>
      <c r="O33" s="40">
        <f>E5</f>
        <v>3.413841850392517</v>
      </c>
      <c r="P33" s="42"/>
      <c r="R33" s="130" t="s">
        <v>25</v>
      </c>
      <c r="S33" s="131"/>
      <c r="T33" s="132"/>
      <c r="U33" s="40">
        <f>V6</f>
        <v>6.9028784551989659</v>
      </c>
      <c r="V33" s="40">
        <f>V7</f>
        <v>9.3722741901524955</v>
      </c>
      <c r="W33" s="40">
        <f>V8</f>
        <v>15.89015550275213</v>
      </c>
      <c r="X33" s="40">
        <f>V9</f>
        <v>14.999849610491173</v>
      </c>
      <c r="Y33" s="40">
        <f>V10</f>
        <v>8.178181490059254</v>
      </c>
      <c r="Z33" s="40">
        <f>V11</f>
        <v>7.7179895930459885</v>
      </c>
      <c r="AA33" s="40">
        <f>V12</f>
        <v>7.6127169368664847</v>
      </c>
      <c r="AB33" s="40">
        <f>V13</f>
        <v>7.1795951514422347</v>
      </c>
      <c r="AC33" s="40">
        <f>V14</f>
        <v>6.5178813125996324</v>
      </c>
      <c r="AD33" s="40">
        <f>V15</f>
        <v>6.7254188347820865</v>
      </c>
      <c r="AE33" s="40">
        <f>V4</f>
        <v>5.4892170722170421</v>
      </c>
      <c r="AF33" s="40">
        <f>V5</f>
        <v>3.413841850392517</v>
      </c>
      <c r="AG33" s="49"/>
    </row>
    <row r="34" spans="1:33" ht="15" thickBot="1" x14ac:dyDescent="0.35">
      <c r="A34" s="133" t="s">
        <v>31</v>
      </c>
      <c r="B34" s="134"/>
      <c r="C34" s="135"/>
      <c r="D34" s="54">
        <v>21.5</v>
      </c>
      <c r="E34" s="54">
        <v>22.9</v>
      </c>
      <c r="F34" s="54">
        <v>24</v>
      </c>
      <c r="G34" s="54">
        <v>21.8</v>
      </c>
      <c r="H34" s="54">
        <v>26.5</v>
      </c>
      <c r="I34" s="54">
        <v>27.8</v>
      </c>
      <c r="J34" s="47">
        <v>28.7</v>
      </c>
      <c r="K34" s="47">
        <v>28.7</v>
      </c>
      <c r="L34" s="47">
        <v>28.8</v>
      </c>
      <c r="M34" s="47">
        <v>29.3</v>
      </c>
      <c r="N34" s="56">
        <v>29.3</v>
      </c>
      <c r="O34" s="56">
        <v>29</v>
      </c>
      <c r="P34" s="49">
        <f>(D$33*D34+E$33*E34+F$33*F34+G$33*G34+H$33*H34+I$33*I34+J$33*J34+K$33*K34+L$33*L34+M$33*M34+N$33*N34+O$33*O34)/100</f>
        <v>25.718239239630645</v>
      </c>
      <c r="R34" s="133" t="s">
        <v>31</v>
      </c>
      <c r="S34" s="134"/>
      <c r="T34" s="135"/>
      <c r="U34" s="54">
        <v>21.5</v>
      </c>
      <c r="V34" s="54">
        <v>22.9</v>
      </c>
      <c r="W34" s="54">
        <v>24</v>
      </c>
      <c r="X34" s="54">
        <v>21.8</v>
      </c>
      <c r="Y34" s="54">
        <v>26.5</v>
      </c>
      <c r="Z34" s="47">
        <v>27.8</v>
      </c>
      <c r="AA34" s="47">
        <v>28.7</v>
      </c>
      <c r="AB34" s="47">
        <v>28.7</v>
      </c>
      <c r="AC34" s="47">
        <v>28.8</v>
      </c>
      <c r="AD34" s="56">
        <v>29.3</v>
      </c>
      <c r="AE34" s="56">
        <v>29.3</v>
      </c>
      <c r="AF34" s="56">
        <v>29</v>
      </c>
      <c r="AG34" s="49">
        <f>(U$33*U34+V$33*V34+W$33*W34+X$33*X34+Y$33*Y34+Z$33*Z34+AA$33*AA34+AB$33*AB34+AC$33*AC34+AD$33*AD34+AE$33*AE34+AF$33*AF34)/100</f>
        <v>25.718239239630645</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AB41-709C-4C55-BF36-FC233C2C281F}">
  <dimension ref="A2:AG34"/>
  <sheetViews>
    <sheetView zoomScale="90" zoomScaleNormal="90" workbookViewId="0">
      <selection activeCell="P23" sqref="P23"/>
    </sheetView>
  </sheetViews>
  <sheetFormatPr defaultRowHeight="14.4" x14ac:dyDescent="0.3"/>
  <cols>
    <col min="1" max="1" width="10.5546875" bestFit="1" customWidth="1"/>
    <col min="18" max="18" width="10.5546875" bestFit="1" customWidth="1"/>
  </cols>
  <sheetData>
    <row r="2" spans="1:22" ht="15.6" x14ac:dyDescent="0.3">
      <c r="A2" s="136" t="s">
        <v>60</v>
      </c>
      <c r="B2" s="137"/>
      <c r="C2" s="137"/>
      <c r="D2" s="137"/>
      <c r="E2" s="138"/>
      <c r="F2" s="1"/>
      <c r="G2" s="1"/>
      <c r="H2" s="1"/>
      <c r="I2" s="1"/>
      <c r="J2" s="1"/>
      <c r="K2" s="1"/>
      <c r="L2" s="1"/>
      <c r="M2" s="1"/>
      <c r="N2" s="1"/>
      <c r="O2" s="1"/>
      <c r="P2" s="1"/>
      <c r="R2" s="139" t="s">
        <v>61</v>
      </c>
      <c r="S2" s="140"/>
      <c r="T2" s="140"/>
      <c r="U2" s="140"/>
      <c r="V2" s="141"/>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3470</v>
      </c>
      <c r="C4" s="109">
        <f>(B4/$B$16)*100</f>
        <v>3.6927071693856486</v>
      </c>
      <c r="D4" s="14">
        <v>1829</v>
      </c>
      <c r="E4" s="11">
        <f>(D4/$D$16)*100</f>
        <v>8.3435974636193606</v>
      </c>
      <c r="F4" s="1"/>
      <c r="G4" s="1"/>
      <c r="H4" s="1"/>
      <c r="I4" s="12"/>
      <c r="J4" s="1"/>
      <c r="K4" s="12"/>
      <c r="L4" s="1"/>
      <c r="M4" s="1"/>
      <c r="N4" s="1"/>
      <c r="O4" s="1"/>
      <c r="P4" s="1"/>
      <c r="R4" s="8" t="s">
        <v>7</v>
      </c>
      <c r="S4" s="14">
        <v>3470</v>
      </c>
      <c r="T4" s="13">
        <f>(S4/$S$16)*100</f>
        <v>3.6927071693856486</v>
      </c>
      <c r="U4" s="14">
        <v>1829</v>
      </c>
      <c r="V4" s="11">
        <f>(U4/$U$16)*100</f>
        <v>8.3435974636193606</v>
      </c>
    </row>
    <row r="5" spans="1:22" x14ac:dyDescent="0.3">
      <c r="A5" s="8" t="s">
        <v>8</v>
      </c>
      <c r="B5" s="14">
        <v>7479</v>
      </c>
      <c r="C5" s="108">
        <f t="shared" ref="C5:C15" si="0">(B5/$B$16)*100</f>
        <v>7.9590077578775977</v>
      </c>
      <c r="D5" s="14">
        <v>1984</v>
      </c>
      <c r="E5" s="11">
        <f t="shared" ref="E5:E15" si="1">(D5/$D$16)*100</f>
        <v>9.0506819944345605</v>
      </c>
      <c r="F5" s="1"/>
      <c r="G5" s="1"/>
      <c r="H5" s="1"/>
      <c r="I5" s="12"/>
      <c r="J5" s="1"/>
      <c r="K5" s="12"/>
      <c r="L5" s="1"/>
      <c r="M5" s="1"/>
      <c r="N5" s="1"/>
      <c r="O5" s="1"/>
      <c r="P5" s="1"/>
      <c r="R5" s="8" t="s">
        <v>8</v>
      </c>
      <c r="S5" s="14">
        <v>7479</v>
      </c>
      <c r="T5" s="15">
        <f t="shared" ref="T5:T15" si="2">(S5/$S$16)*100</f>
        <v>7.9590077578775977</v>
      </c>
      <c r="U5" s="14">
        <v>1984</v>
      </c>
      <c r="V5" s="11">
        <f t="shared" ref="V5:V15" si="3">(U5/$U$16)*100</f>
        <v>9.0506819944345605</v>
      </c>
    </row>
    <row r="6" spans="1:22" x14ac:dyDescent="0.3">
      <c r="A6" s="8" t="s">
        <v>9</v>
      </c>
      <c r="B6" s="14">
        <v>8700</v>
      </c>
      <c r="C6" s="108">
        <f t="shared" si="0"/>
        <v>9.2583724419755438</v>
      </c>
      <c r="D6" s="14">
        <v>1796</v>
      </c>
      <c r="E6" s="11">
        <f t="shared" si="1"/>
        <v>8.1930568860909627</v>
      </c>
      <c r="F6" s="1"/>
      <c r="G6" s="1"/>
      <c r="H6" s="1"/>
      <c r="I6" s="12"/>
      <c r="J6" s="1"/>
      <c r="K6" s="12"/>
      <c r="L6" s="1"/>
      <c r="M6" s="1"/>
      <c r="N6" s="1"/>
      <c r="O6" s="1"/>
      <c r="P6" s="1"/>
      <c r="R6" s="8" t="s">
        <v>9</v>
      </c>
      <c r="S6" s="14">
        <v>8700</v>
      </c>
      <c r="T6" s="15">
        <f t="shared" si="2"/>
        <v>9.2583724419755438</v>
      </c>
      <c r="U6" s="14">
        <v>1796</v>
      </c>
      <c r="V6" s="11">
        <f t="shared" si="3"/>
        <v>8.1930568860909627</v>
      </c>
    </row>
    <row r="7" spans="1:22" x14ac:dyDescent="0.3">
      <c r="A7" s="8" t="s">
        <v>10</v>
      </c>
      <c r="B7" s="14">
        <v>7676</v>
      </c>
      <c r="C7" s="108">
        <f t="shared" si="0"/>
        <v>8.1686513637476192</v>
      </c>
      <c r="D7" s="14">
        <v>2026</v>
      </c>
      <c r="E7" s="11">
        <f t="shared" si="1"/>
        <v>9.2422790931070669</v>
      </c>
      <c r="F7" s="1"/>
      <c r="G7" s="1"/>
      <c r="H7" s="1"/>
      <c r="I7" s="12"/>
      <c r="J7" s="1"/>
      <c r="K7" s="12"/>
      <c r="L7" s="1"/>
      <c r="M7" s="1"/>
      <c r="N7" s="1"/>
      <c r="O7" s="1"/>
      <c r="P7" s="1"/>
      <c r="R7" s="8" t="s">
        <v>10</v>
      </c>
      <c r="S7" s="14">
        <v>7676</v>
      </c>
      <c r="T7" s="15">
        <f t="shared" si="2"/>
        <v>8.1686513637476192</v>
      </c>
      <c r="U7" s="14">
        <v>2026</v>
      </c>
      <c r="V7" s="11">
        <f t="shared" si="3"/>
        <v>9.2422790931070669</v>
      </c>
    </row>
    <row r="8" spans="1:22" x14ac:dyDescent="0.3">
      <c r="A8" s="8" t="s">
        <v>11</v>
      </c>
      <c r="B8" s="14">
        <v>9207</v>
      </c>
      <c r="C8" s="108">
        <f t="shared" si="0"/>
        <v>9.7979120773872239</v>
      </c>
      <c r="D8" s="14">
        <v>2878</v>
      </c>
      <c r="E8" s="11">
        <f t="shared" si="1"/>
        <v>13.128963094749327</v>
      </c>
      <c r="F8" s="1"/>
      <c r="G8" s="1"/>
      <c r="H8" s="1"/>
      <c r="I8" s="12"/>
      <c r="J8" s="1"/>
      <c r="K8" s="12"/>
      <c r="L8" s="1"/>
      <c r="M8" s="1"/>
      <c r="N8" s="1"/>
      <c r="O8" s="1"/>
      <c r="P8" s="1"/>
      <c r="R8" s="8" t="s">
        <v>11</v>
      </c>
      <c r="S8" s="14">
        <v>9207</v>
      </c>
      <c r="T8" s="15">
        <f t="shared" si="2"/>
        <v>9.7979120773872239</v>
      </c>
      <c r="U8" s="14">
        <v>2878</v>
      </c>
      <c r="V8" s="11">
        <f t="shared" si="3"/>
        <v>13.128963094749327</v>
      </c>
    </row>
    <row r="9" spans="1:22" x14ac:dyDescent="0.3">
      <c r="A9" s="8" t="s">
        <v>12</v>
      </c>
      <c r="B9" s="102">
        <v>12041</v>
      </c>
      <c r="C9" s="108">
        <f t="shared" si="0"/>
        <v>12.813800295842245</v>
      </c>
      <c r="D9" s="14">
        <v>4425</v>
      </c>
      <c r="E9" s="11">
        <f t="shared" si="1"/>
        <v>20.186122895853291</v>
      </c>
      <c r="F9" s="1"/>
      <c r="G9" s="1"/>
      <c r="H9" s="1"/>
      <c r="I9" s="12"/>
      <c r="J9" s="1"/>
      <c r="K9" s="12"/>
      <c r="L9" s="1"/>
      <c r="M9" s="1"/>
      <c r="N9" s="1"/>
      <c r="O9" s="1"/>
      <c r="P9" s="1"/>
      <c r="R9" s="8" t="s">
        <v>12</v>
      </c>
      <c r="S9" s="102">
        <v>12041</v>
      </c>
      <c r="T9" s="15">
        <f t="shared" si="2"/>
        <v>12.813800295842245</v>
      </c>
      <c r="U9" s="14">
        <v>4425</v>
      </c>
      <c r="V9" s="11">
        <f t="shared" si="3"/>
        <v>20.186122895853291</v>
      </c>
    </row>
    <row r="10" spans="1:22" x14ac:dyDescent="0.3">
      <c r="A10" s="8" t="s">
        <v>13</v>
      </c>
      <c r="B10" s="14">
        <v>9342</v>
      </c>
      <c r="C10" s="108">
        <f t="shared" si="0"/>
        <v>9.9415764773489119</v>
      </c>
      <c r="D10" s="14">
        <v>1389</v>
      </c>
      <c r="E10" s="11">
        <f t="shared" si="1"/>
        <v>6.336389763240728</v>
      </c>
      <c r="F10" s="1"/>
      <c r="G10" s="1"/>
      <c r="H10" s="1"/>
      <c r="I10" s="12"/>
      <c r="J10" s="1"/>
      <c r="K10" s="12"/>
      <c r="L10" s="1"/>
      <c r="M10" s="1"/>
      <c r="N10" s="1"/>
      <c r="O10" s="1"/>
      <c r="P10" s="1"/>
      <c r="R10" s="8" t="s">
        <v>13</v>
      </c>
      <c r="S10" s="14">
        <v>9342</v>
      </c>
      <c r="T10" s="15">
        <f t="shared" si="2"/>
        <v>9.9415764773489119</v>
      </c>
      <c r="U10" s="14">
        <v>1389</v>
      </c>
      <c r="V10" s="11">
        <f t="shared" si="3"/>
        <v>6.336389763240728</v>
      </c>
    </row>
    <row r="11" spans="1:22" x14ac:dyDescent="0.3">
      <c r="A11" s="8" t="s">
        <v>14</v>
      </c>
      <c r="B11" s="103">
        <v>12519</v>
      </c>
      <c r="C11" s="108">
        <f t="shared" si="0"/>
        <v>13.322478689780674</v>
      </c>
      <c r="D11" s="104">
        <v>1493</v>
      </c>
      <c r="E11" s="11">
        <f t="shared" si="1"/>
        <v>6.8108206742393138</v>
      </c>
      <c r="F11" s="1"/>
      <c r="G11" s="1"/>
      <c r="H11" s="1"/>
      <c r="I11" s="12"/>
      <c r="J11" s="1"/>
      <c r="K11" s="12"/>
      <c r="L11" s="1"/>
      <c r="M11" s="1"/>
      <c r="N11" s="1"/>
      <c r="O11" s="1"/>
      <c r="P11" s="1"/>
      <c r="R11" s="8" t="s">
        <v>14</v>
      </c>
      <c r="S11" s="103">
        <v>12519</v>
      </c>
      <c r="T11" s="15">
        <f>(S11/$S$16)*100</f>
        <v>13.322478689780674</v>
      </c>
      <c r="U11" s="104">
        <v>1493</v>
      </c>
      <c r="V11" s="11">
        <f t="shared" si="3"/>
        <v>6.8108206742393138</v>
      </c>
    </row>
    <row r="12" spans="1:22" x14ac:dyDescent="0.3">
      <c r="A12" s="8" t="s">
        <v>15</v>
      </c>
      <c r="B12" s="104">
        <v>7949</v>
      </c>
      <c r="C12" s="108">
        <f t="shared" si="0"/>
        <v>8.4591727058923691</v>
      </c>
      <c r="D12" s="20">
        <v>947</v>
      </c>
      <c r="E12" s="11">
        <f t="shared" si="1"/>
        <v>4.3200583914967376</v>
      </c>
      <c r="F12" s="1"/>
      <c r="G12" s="1"/>
      <c r="H12" s="1"/>
      <c r="I12" s="12"/>
      <c r="J12" s="1"/>
      <c r="K12" s="12"/>
      <c r="M12" s="1"/>
      <c r="N12" s="1"/>
      <c r="O12" s="1"/>
      <c r="P12" s="1"/>
      <c r="R12" s="8" t="s">
        <v>15</v>
      </c>
      <c r="S12" s="104">
        <v>7949</v>
      </c>
      <c r="T12" s="15">
        <f t="shared" si="2"/>
        <v>8.4591727058923691</v>
      </c>
      <c r="U12" s="20">
        <v>947</v>
      </c>
      <c r="V12" s="11">
        <f t="shared" si="3"/>
        <v>4.3200583914967376</v>
      </c>
    </row>
    <row r="13" spans="1:22" x14ac:dyDescent="0.3">
      <c r="A13" s="8" t="s">
        <v>16</v>
      </c>
      <c r="B13" s="19">
        <v>6737</v>
      </c>
      <c r="C13" s="108">
        <f t="shared" si="0"/>
        <v>7.1693856484585341</v>
      </c>
      <c r="D13" s="19">
        <v>1018</v>
      </c>
      <c r="E13" s="11">
        <f t="shared" si="1"/>
        <v>4.6439487249669265</v>
      </c>
      <c r="F13" s="1"/>
      <c r="G13" s="1"/>
      <c r="H13" s="1"/>
      <c r="I13" s="12"/>
      <c r="J13" s="1"/>
      <c r="K13" s="12"/>
      <c r="L13" s="1"/>
      <c r="M13" s="1"/>
      <c r="N13" s="1"/>
      <c r="O13" s="1"/>
      <c r="P13" s="1"/>
      <c r="R13" s="8" t="s">
        <v>16</v>
      </c>
      <c r="S13" s="19">
        <v>6737</v>
      </c>
      <c r="T13" s="15">
        <f t="shared" si="2"/>
        <v>7.1693856484585341</v>
      </c>
      <c r="U13" s="19">
        <v>1018</v>
      </c>
      <c r="V13" s="11">
        <f t="shared" si="3"/>
        <v>4.6439487249669265</v>
      </c>
    </row>
    <row r="14" spans="1:22" x14ac:dyDescent="0.3">
      <c r="A14" s="8" t="s">
        <v>17</v>
      </c>
      <c r="B14" s="19">
        <v>4875</v>
      </c>
      <c r="C14" s="108">
        <f t="shared" si="0"/>
        <v>5.1878811097276758</v>
      </c>
      <c r="D14" s="19">
        <v>1384</v>
      </c>
      <c r="E14" s="11">
        <f t="shared" si="1"/>
        <v>6.3135805848273341</v>
      </c>
      <c r="F14" s="1"/>
      <c r="G14" s="21" t="s">
        <v>18</v>
      </c>
      <c r="H14" s="22"/>
      <c r="I14" s="12"/>
      <c r="J14" s="1"/>
      <c r="K14" s="12"/>
      <c r="L14" s="1"/>
      <c r="M14" s="1"/>
      <c r="N14" s="1"/>
      <c r="O14" s="1"/>
      <c r="P14" s="1"/>
      <c r="R14" s="8" t="s">
        <v>17</v>
      </c>
      <c r="S14" s="19">
        <v>4875</v>
      </c>
      <c r="T14" s="15">
        <f t="shared" si="2"/>
        <v>5.1878811097276758</v>
      </c>
      <c r="U14" s="19">
        <v>1384</v>
      </c>
      <c r="V14" s="11">
        <f t="shared" si="3"/>
        <v>6.3135805848273341</v>
      </c>
    </row>
    <row r="15" spans="1:22" x14ac:dyDescent="0.3">
      <c r="A15" s="23" t="s">
        <v>19</v>
      </c>
      <c r="B15" s="24">
        <v>3974</v>
      </c>
      <c r="C15" s="105">
        <f t="shared" si="0"/>
        <v>4.2290542625759553</v>
      </c>
      <c r="D15" s="24">
        <v>752</v>
      </c>
      <c r="E15" s="25">
        <f t="shared" si="1"/>
        <v>3.43050043337439</v>
      </c>
      <c r="F15" s="1"/>
      <c r="G15" s="1" t="s">
        <v>20</v>
      </c>
      <c r="H15" s="1"/>
      <c r="I15" s="1"/>
      <c r="J15" s="1"/>
      <c r="K15" s="12"/>
      <c r="L15" s="1"/>
      <c r="M15" s="1"/>
      <c r="N15" s="1"/>
      <c r="O15" s="1"/>
      <c r="P15" s="1"/>
      <c r="R15" s="23" t="s">
        <v>19</v>
      </c>
      <c r="S15" s="24">
        <v>3974</v>
      </c>
      <c r="T15" s="110">
        <f t="shared" si="2"/>
        <v>4.2290542625759553</v>
      </c>
      <c r="U15" s="24">
        <v>752</v>
      </c>
      <c r="V15" s="11">
        <f t="shared" si="3"/>
        <v>3.43050043337439</v>
      </c>
    </row>
    <row r="16" spans="1:22" x14ac:dyDescent="0.3">
      <c r="A16" s="28" t="s">
        <v>21</v>
      </c>
      <c r="B16" s="29">
        <f>SUM(B4:B15)</f>
        <v>93969</v>
      </c>
      <c r="C16" s="30">
        <f>SUM(C4:C15)</f>
        <v>99.999999999999986</v>
      </c>
      <c r="D16" s="29">
        <f>SUM(D4:D15)</f>
        <v>21921</v>
      </c>
      <c r="E16" s="31">
        <f>SUM(E4:E15)</f>
        <v>100.00000000000001</v>
      </c>
      <c r="F16" s="1"/>
      <c r="G16" s="1"/>
      <c r="H16" s="1"/>
      <c r="I16" s="1"/>
      <c r="J16" s="1"/>
      <c r="K16" s="1"/>
      <c r="L16" s="1"/>
      <c r="M16" s="1"/>
      <c r="N16" s="1"/>
      <c r="O16" s="1"/>
      <c r="P16" s="1"/>
      <c r="R16" s="28" t="s">
        <v>21</v>
      </c>
      <c r="S16" s="29">
        <f>SUM(S4:S15)</f>
        <v>93969</v>
      </c>
      <c r="T16" s="30">
        <f>SUM(T4:T15)</f>
        <v>99.999999999999986</v>
      </c>
      <c r="U16" s="32">
        <f>SUM(U4:U15)</f>
        <v>21921</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24" t="s">
        <v>22</v>
      </c>
      <c r="B18" s="125"/>
      <c r="C18" s="125"/>
      <c r="D18" s="125"/>
      <c r="E18" s="125"/>
      <c r="F18" s="125"/>
      <c r="G18" s="125"/>
      <c r="H18" s="125"/>
      <c r="I18" s="125"/>
      <c r="J18" s="125"/>
      <c r="K18" s="125"/>
      <c r="L18" s="125"/>
      <c r="M18" s="125"/>
      <c r="N18" s="125"/>
      <c r="O18" s="125"/>
      <c r="P18" s="126"/>
      <c r="R18" s="142" t="s">
        <v>22</v>
      </c>
      <c r="S18" s="143"/>
      <c r="T18" s="143"/>
      <c r="U18" s="143"/>
      <c r="V18" s="143"/>
      <c r="W18" s="143"/>
      <c r="X18" s="143"/>
      <c r="Y18" s="143"/>
      <c r="Z18" s="143"/>
      <c r="AA18" s="143"/>
      <c r="AB18" s="143"/>
      <c r="AC18" s="143"/>
      <c r="AD18" s="143"/>
      <c r="AE18" s="143"/>
      <c r="AF18" s="143"/>
      <c r="AG18" s="144"/>
    </row>
    <row r="19" spans="1:33" ht="63" customHeight="1" thickBot="1" x14ac:dyDescent="0.35">
      <c r="A19" s="145"/>
      <c r="B19" s="146"/>
      <c r="C19" s="147"/>
      <c r="D19" s="98">
        <v>44789</v>
      </c>
      <c r="E19" s="99">
        <v>44820</v>
      </c>
      <c r="F19" s="99">
        <v>44850</v>
      </c>
      <c r="G19" s="99">
        <v>44881</v>
      </c>
      <c r="H19" s="99">
        <v>44911</v>
      </c>
      <c r="I19" s="99">
        <v>44943</v>
      </c>
      <c r="J19" s="99">
        <v>44974</v>
      </c>
      <c r="K19" s="99">
        <v>45002</v>
      </c>
      <c r="L19" s="99">
        <v>45033</v>
      </c>
      <c r="M19" s="99">
        <v>45063</v>
      </c>
      <c r="N19" s="99">
        <v>45094</v>
      </c>
      <c r="O19" s="99">
        <v>45124</v>
      </c>
      <c r="P19" s="36" t="s">
        <v>59</v>
      </c>
      <c r="R19" s="148"/>
      <c r="S19" s="149"/>
      <c r="T19" s="150"/>
      <c r="U19" s="100">
        <f>D19</f>
        <v>44789</v>
      </c>
      <c r="V19" s="100">
        <f t="shared" ref="V19:AF19" si="4">E19</f>
        <v>44820</v>
      </c>
      <c r="W19" s="100">
        <f t="shared" si="4"/>
        <v>44850</v>
      </c>
      <c r="X19" s="100">
        <f t="shared" si="4"/>
        <v>44881</v>
      </c>
      <c r="Y19" s="100">
        <f t="shared" si="4"/>
        <v>44911</v>
      </c>
      <c r="Z19" s="100">
        <f t="shared" si="4"/>
        <v>44943</v>
      </c>
      <c r="AA19" s="100">
        <f t="shared" si="4"/>
        <v>44974</v>
      </c>
      <c r="AB19" s="100">
        <f t="shared" si="4"/>
        <v>45002</v>
      </c>
      <c r="AC19" s="100">
        <f t="shared" si="4"/>
        <v>45033</v>
      </c>
      <c r="AD19" s="100">
        <f t="shared" si="4"/>
        <v>45063</v>
      </c>
      <c r="AE19" s="100">
        <f t="shared" si="4"/>
        <v>45094</v>
      </c>
      <c r="AF19" s="100">
        <f t="shared" si="4"/>
        <v>45124</v>
      </c>
      <c r="AG19" s="39" t="s">
        <v>59</v>
      </c>
    </row>
    <row r="20" spans="1:33" ht="15" thickBot="1" x14ac:dyDescent="0.35">
      <c r="A20" s="130" t="s">
        <v>25</v>
      </c>
      <c r="B20" s="131"/>
      <c r="C20" s="132"/>
      <c r="D20" s="40">
        <f>$E4</f>
        <v>8.3435974636193606</v>
      </c>
      <c r="E20" s="40">
        <f>$E5</f>
        <v>9.0506819944345605</v>
      </c>
      <c r="F20" s="40">
        <f>E6</f>
        <v>8.1930568860909627</v>
      </c>
      <c r="G20" s="40">
        <f>E7</f>
        <v>9.2422790931070669</v>
      </c>
      <c r="H20" s="41">
        <f>E8</f>
        <v>13.128963094749327</v>
      </c>
      <c r="I20" s="40">
        <f>E9</f>
        <v>20.186122895853291</v>
      </c>
      <c r="J20" s="40">
        <f>E10</f>
        <v>6.336389763240728</v>
      </c>
      <c r="K20" s="40">
        <f>E11</f>
        <v>6.8108206742393138</v>
      </c>
      <c r="L20" s="40">
        <f>E12</f>
        <v>4.3200583914967376</v>
      </c>
      <c r="M20" s="40">
        <f>E13</f>
        <v>4.6439487249669265</v>
      </c>
      <c r="N20" s="40">
        <f>E14</f>
        <v>6.3135805848273341</v>
      </c>
      <c r="O20" s="40">
        <f>E15</f>
        <v>3.43050043337439</v>
      </c>
      <c r="P20" s="42"/>
      <c r="R20" s="130" t="s">
        <v>25</v>
      </c>
      <c r="S20" s="131"/>
      <c r="T20" s="132"/>
      <c r="U20" s="40">
        <f>V4</f>
        <v>8.3435974636193606</v>
      </c>
      <c r="V20" s="40">
        <f>V5</f>
        <v>9.0506819944345605</v>
      </c>
      <c r="W20" s="40">
        <f>V6</f>
        <v>8.1930568860909627</v>
      </c>
      <c r="X20" s="40">
        <f>V7</f>
        <v>9.2422790931070669</v>
      </c>
      <c r="Y20" s="40">
        <f>V8</f>
        <v>13.128963094749327</v>
      </c>
      <c r="Z20" s="40">
        <f>V9</f>
        <v>20.186122895853291</v>
      </c>
      <c r="AA20" s="40">
        <f>V10</f>
        <v>6.336389763240728</v>
      </c>
      <c r="AB20" s="40">
        <f>V11</f>
        <v>6.8108206742393138</v>
      </c>
      <c r="AC20" s="40">
        <f>V12</f>
        <v>4.3200583914967376</v>
      </c>
      <c r="AD20" s="40">
        <f>V13</f>
        <v>4.6439487249669265</v>
      </c>
      <c r="AE20" s="40">
        <f>V14</f>
        <v>6.3135805848273341</v>
      </c>
      <c r="AF20" s="40">
        <f>V15</f>
        <v>3.43050043337439</v>
      </c>
      <c r="AG20" s="42"/>
    </row>
    <row r="21" spans="1:33" ht="15" thickBot="1" x14ac:dyDescent="0.35">
      <c r="A21" s="151" t="s">
        <v>26</v>
      </c>
      <c r="B21" s="152"/>
      <c r="C21" s="153"/>
      <c r="D21" s="43">
        <v>17</v>
      </c>
      <c r="E21" s="45">
        <v>17.2</v>
      </c>
      <c r="F21" s="45">
        <v>17.399999999999999</v>
      </c>
      <c r="G21" s="45">
        <v>17.5</v>
      </c>
      <c r="H21" s="45">
        <v>17.5</v>
      </c>
      <c r="I21" s="45">
        <v>17.8</v>
      </c>
      <c r="J21" s="45">
        <v>18.2</v>
      </c>
      <c r="K21" s="46">
        <v>19.3</v>
      </c>
      <c r="L21" s="47">
        <v>18.399999999999999</v>
      </c>
      <c r="M21" s="47">
        <v>20.7</v>
      </c>
      <c r="N21" s="47">
        <v>21.1</v>
      </c>
      <c r="O21" s="48">
        <v>22.1</v>
      </c>
      <c r="P21" s="49">
        <f>(D$20*D21+E$20*E21+F$20*F21+G$20*G21+H$20*H21+I$20*I21+J$20*J21+K$20*K21+L$20*L21+M$20*M21+N$20*N21+O$20*O21)/100</f>
        <v>18.223023584690477</v>
      </c>
      <c r="R21" s="151" t="s">
        <v>26</v>
      </c>
      <c r="S21" s="152"/>
      <c r="T21" s="153"/>
      <c r="U21" s="43">
        <v>17</v>
      </c>
      <c r="V21" s="45">
        <v>17.2</v>
      </c>
      <c r="W21" s="45">
        <v>17.399999999999999</v>
      </c>
      <c r="X21" s="45">
        <v>17.5</v>
      </c>
      <c r="Y21" s="45">
        <v>17.5</v>
      </c>
      <c r="Z21" s="45">
        <v>17.8</v>
      </c>
      <c r="AA21" s="45">
        <v>18.2</v>
      </c>
      <c r="AB21" s="47">
        <v>19.3</v>
      </c>
      <c r="AC21" s="50">
        <v>18.399999999999999</v>
      </c>
      <c r="AD21" s="47">
        <v>20.7</v>
      </c>
      <c r="AE21" s="47">
        <v>21.1</v>
      </c>
      <c r="AF21" s="45">
        <v>22.1</v>
      </c>
      <c r="AG21" s="49">
        <f>(U$20*U21+V$20*V21+W$20*W21+X$20*X21+Y$20*Y21+Z$20*Z21+AA$20*AA21+AB$20*AB21+AC$20*AC21+AD$20*AD21+AE$20*AE21+AF$20*AF21)/100</f>
        <v>18.223023584690477</v>
      </c>
    </row>
    <row r="22" spans="1:33" ht="15.6" thickTop="1" thickBot="1" x14ac:dyDescent="0.35">
      <c r="A22" s="154" t="s">
        <v>27</v>
      </c>
      <c r="B22" s="155"/>
      <c r="C22" s="156"/>
      <c r="D22" s="40">
        <f>$C4</f>
        <v>3.6927071693856486</v>
      </c>
      <c r="E22" s="40">
        <f>$C5</f>
        <v>7.9590077578775977</v>
      </c>
      <c r="F22" s="40">
        <f>$C6</f>
        <v>9.2583724419755438</v>
      </c>
      <c r="G22" s="40">
        <f>$C7</f>
        <v>8.1686513637476192</v>
      </c>
      <c r="H22" s="40">
        <f>$C8</f>
        <v>9.7979120773872239</v>
      </c>
      <c r="I22" s="40">
        <f>$C9</f>
        <v>12.813800295842245</v>
      </c>
      <c r="J22" s="40">
        <f>$C10</f>
        <v>9.9415764773489119</v>
      </c>
      <c r="K22" s="51">
        <f>$C11</f>
        <v>13.322478689780674</v>
      </c>
      <c r="L22" s="40">
        <f>$C12</f>
        <v>8.4591727058923691</v>
      </c>
      <c r="M22" s="40">
        <f>$C13</f>
        <v>7.1693856484585341</v>
      </c>
      <c r="N22" s="40">
        <f>$C14</f>
        <v>5.1878811097276758</v>
      </c>
      <c r="O22" s="40">
        <f>$C15</f>
        <v>4.2290542625759553</v>
      </c>
      <c r="P22" s="49"/>
      <c r="R22" s="154" t="s">
        <v>27</v>
      </c>
      <c r="S22" s="155"/>
      <c r="T22" s="156"/>
      <c r="U22" s="52">
        <f>T4</f>
        <v>3.6927071693856486</v>
      </c>
      <c r="V22" s="52">
        <f>T5</f>
        <v>7.9590077578775977</v>
      </c>
      <c r="W22" s="52">
        <f>T6</f>
        <v>9.2583724419755438</v>
      </c>
      <c r="X22" s="52">
        <f>T7</f>
        <v>8.1686513637476192</v>
      </c>
      <c r="Y22" s="52">
        <f>T8</f>
        <v>9.7979120773872239</v>
      </c>
      <c r="Z22" s="52">
        <f>T9</f>
        <v>12.813800295842245</v>
      </c>
      <c r="AA22" s="52">
        <f>T10</f>
        <v>9.9415764773489119</v>
      </c>
      <c r="AB22" s="52">
        <f>T11</f>
        <v>13.322478689780674</v>
      </c>
      <c r="AC22" s="52">
        <f>T12</f>
        <v>8.4591727058923691</v>
      </c>
      <c r="AD22" s="52">
        <f>T13</f>
        <v>7.1693856484585341</v>
      </c>
      <c r="AE22" s="52">
        <f>T14</f>
        <v>5.1878811097276758</v>
      </c>
      <c r="AF22" s="52">
        <f>T15</f>
        <v>4.2290542625759553</v>
      </c>
      <c r="AG22" s="49"/>
    </row>
    <row r="23" spans="1:33" ht="15" thickBot="1" x14ac:dyDescent="0.35">
      <c r="A23" s="117" t="s">
        <v>28</v>
      </c>
      <c r="B23" s="118"/>
      <c r="C23" s="119"/>
      <c r="D23" s="55">
        <v>15.8</v>
      </c>
      <c r="E23" s="54">
        <v>16.2</v>
      </c>
      <c r="F23" s="54">
        <v>16.2</v>
      </c>
      <c r="G23" s="54">
        <v>16.5</v>
      </c>
      <c r="H23" s="54">
        <v>17</v>
      </c>
      <c r="I23" s="54">
        <v>16.899999999999999</v>
      </c>
      <c r="J23" s="54">
        <v>17.3</v>
      </c>
      <c r="K23" s="47">
        <v>17.2</v>
      </c>
      <c r="L23" s="47">
        <v>17.3</v>
      </c>
      <c r="M23" s="47">
        <v>17</v>
      </c>
      <c r="N23" s="47">
        <v>16.600000000000001</v>
      </c>
      <c r="O23" s="56">
        <v>16.8</v>
      </c>
      <c r="P23" s="49">
        <f>(D$22*D23+E$22*E23+F$22*F23+G$22*G23+H$22*H23+I$22*I23+J$22*J23+K$22*K23+L$22*L23+M$22*M23+N$22*N23+O$22*O23)/100</f>
        <v>16.816928987219185</v>
      </c>
      <c r="R23" s="117" t="s">
        <v>28</v>
      </c>
      <c r="S23" s="118"/>
      <c r="T23" s="119"/>
      <c r="U23" s="54">
        <v>15.8</v>
      </c>
      <c r="V23" s="54">
        <v>16.2</v>
      </c>
      <c r="W23" s="54">
        <v>16.2</v>
      </c>
      <c r="X23" s="54">
        <v>16.5</v>
      </c>
      <c r="Y23" s="54">
        <v>17</v>
      </c>
      <c r="Z23" s="54">
        <v>16.899999999999999</v>
      </c>
      <c r="AA23" s="54">
        <v>17.3</v>
      </c>
      <c r="AB23" s="47">
        <v>17.2</v>
      </c>
      <c r="AC23" s="50">
        <v>17.3</v>
      </c>
      <c r="AD23" s="47">
        <v>17</v>
      </c>
      <c r="AE23" s="47">
        <v>16.600000000000001</v>
      </c>
      <c r="AF23" s="54">
        <v>16.8</v>
      </c>
      <c r="AG23" s="49">
        <f>(U$22*U23+V$22*V23+W$22*W23+X$22*X23+Y$22*Y23+Z$22*Z23+AA$22*AA23+AB$22*AB23+AC$22*AC23+AD$22*AD23+AE$22*AE23+AF$22*AF23)/100</f>
        <v>16.816928987219185</v>
      </c>
    </row>
    <row r="24" spans="1:33" x14ac:dyDescent="0.3">
      <c r="A24" s="1"/>
      <c r="B24" s="1"/>
      <c r="C24" s="1"/>
      <c r="D24" s="1"/>
      <c r="E24" s="1"/>
      <c r="F24" s="1"/>
      <c r="G24" s="1"/>
      <c r="H24" s="1"/>
      <c r="I24" s="1"/>
      <c r="J24" s="1"/>
      <c r="K24" s="1"/>
      <c r="L24" s="1"/>
      <c r="N24" s="1"/>
      <c r="O24" s="1"/>
      <c r="P24" s="1"/>
    </row>
    <row r="25" spans="1:33" x14ac:dyDescent="0.3">
      <c r="A25" s="160"/>
      <c r="B25" s="160"/>
      <c r="C25" s="160"/>
      <c r="D25" s="160"/>
      <c r="E25" s="160"/>
      <c r="F25" s="160"/>
      <c r="G25" s="160"/>
      <c r="H25" s="160"/>
      <c r="I25" s="160"/>
      <c r="J25" s="160"/>
      <c r="K25" s="160"/>
      <c r="L25" s="160"/>
      <c r="M25" s="160"/>
      <c r="N25" s="160"/>
      <c r="O25" s="160"/>
      <c r="P25" s="160"/>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24" t="s">
        <v>29</v>
      </c>
      <c r="B31" s="125"/>
      <c r="C31" s="125"/>
      <c r="D31" s="125"/>
      <c r="E31" s="125"/>
      <c r="F31" s="125"/>
      <c r="G31" s="125"/>
      <c r="H31" s="125"/>
      <c r="I31" s="125"/>
      <c r="J31" s="125"/>
      <c r="K31" s="125"/>
      <c r="L31" s="125"/>
      <c r="M31" s="125"/>
      <c r="N31" s="125"/>
      <c r="O31" s="125"/>
      <c r="P31" s="126"/>
      <c r="R31" s="142" t="s">
        <v>29</v>
      </c>
      <c r="S31" s="143"/>
      <c r="T31" s="143"/>
      <c r="U31" s="143"/>
      <c r="V31" s="143"/>
      <c r="W31" s="143"/>
      <c r="X31" s="143"/>
      <c r="Y31" s="143"/>
      <c r="Z31" s="143"/>
      <c r="AA31" s="143"/>
      <c r="AB31" s="143"/>
      <c r="AC31" s="143"/>
      <c r="AD31" s="143"/>
      <c r="AE31" s="143"/>
      <c r="AF31" s="143"/>
      <c r="AG31" s="144"/>
    </row>
    <row r="32" spans="1:33" ht="43.8" thickBot="1" x14ac:dyDescent="0.35">
      <c r="A32" s="145"/>
      <c r="B32" s="146"/>
      <c r="C32" s="147"/>
      <c r="D32" s="99">
        <v>44852</v>
      </c>
      <c r="E32" s="99">
        <v>44883</v>
      </c>
      <c r="F32" s="99">
        <v>44913</v>
      </c>
      <c r="G32" s="99">
        <v>44945</v>
      </c>
      <c r="H32" s="99">
        <v>44976</v>
      </c>
      <c r="I32" s="99">
        <v>45004</v>
      </c>
      <c r="J32" s="99">
        <v>45035</v>
      </c>
      <c r="K32" s="99">
        <v>45065</v>
      </c>
      <c r="L32" s="99">
        <v>45096</v>
      </c>
      <c r="M32" s="107">
        <v>45126</v>
      </c>
      <c r="N32" s="58">
        <v>45157</v>
      </c>
      <c r="O32" s="58">
        <v>45188</v>
      </c>
      <c r="P32" s="36" t="s">
        <v>59</v>
      </c>
      <c r="R32" s="148"/>
      <c r="S32" s="149"/>
      <c r="T32" s="150"/>
      <c r="U32" s="101">
        <f t="shared" ref="U32:AF32" si="5">D32</f>
        <v>44852</v>
      </c>
      <c r="V32" s="101">
        <f t="shared" si="5"/>
        <v>44883</v>
      </c>
      <c r="W32" s="101">
        <f t="shared" si="5"/>
        <v>44913</v>
      </c>
      <c r="X32" s="101">
        <f t="shared" si="5"/>
        <v>44945</v>
      </c>
      <c r="Y32" s="101">
        <f t="shared" si="5"/>
        <v>44976</v>
      </c>
      <c r="Z32" s="101">
        <f t="shared" si="5"/>
        <v>45004</v>
      </c>
      <c r="AA32" s="101">
        <f t="shared" si="5"/>
        <v>45035</v>
      </c>
      <c r="AB32" s="101">
        <f t="shared" si="5"/>
        <v>45065</v>
      </c>
      <c r="AC32" s="101">
        <f t="shared" si="5"/>
        <v>45096</v>
      </c>
      <c r="AD32" s="101">
        <f t="shared" si="5"/>
        <v>45126</v>
      </c>
      <c r="AE32" s="59">
        <f t="shared" si="5"/>
        <v>45157</v>
      </c>
      <c r="AF32" s="59">
        <f t="shared" si="5"/>
        <v>45188</v>
      </c>
      <c r="AG32" s="39" t="s">
        <v>59</v>
      </c>
    </row>
    <row r="33" spans="1:33" ht="15" thickBot="1" x14ac:dyDescent="0.35">
      <c r="A33" s="130" t="s">
        <v>25</v>
      </c>
      <c r="B33" s="131"/>
      <c r="C33" s="132"/>
      <c r="D33" s="40">
        <f>E6</f>
        <v>8.1930568860909627</v>
      </c>
      <c r="E33" s="40">
        <f>E7</f>
        <v>9.2422790931070669</v>
      </c>
      <c r="F33" s="40">
        <f>E8</f>
        <v>13.128963094749327</v>
      </c>
      <c r="G33" s="40">
        <f>E9</f>
        <v>20.186122895853291</v>
      </c>
      <c r="H33" s="40">
        <f>E10</f>
        <v>6.336389763240728</v>
      </c>
      <c r="I33" s="40">
        <f>E11</f>
        <v>6.8108206742393138</v>
      </c>
      <c r="J33" s="40">
        <f>E12</f>
        <v>4.3200583914967376</v>
      </c>
      <c r="K33" s="40">
        <f>E13</f>
        <v>4.6439487249669265</v>
      </c>
      <c r="L33" s="40">
        <f>E14</f>
        <v>6.3135805848273341</v>
      </c>
      <c r="M33" s="40">
        <f>E15</f>
        <v>3.43050043337439</v>
      </c>
      <c r="N33" s="40">
        <f>E4</f>
        <v>8.3435974636193606</v>
      </c>
      <c r="O33" s="40">
        <f>E5</f>
        <v>9.0506819944345605</v>
      </c>
      <c r="P33" s="42"/>
      <c r="R33" s="130" t="s">
        <v>25</v>
      </c>
      <c r="S33" s="131"/>
      <c r="T33" s="132"/>
      <c r="U33" s="40">
        <f>V6</f>
        <v>8.1930568860909627</v>
      </c>
      <c r="V33" s="40">
        <f>V7</f>
        <v>9.2422790931070669</v>
      </c>
      <c r="W33" s="40">
        <f>V8</f>
        <v>13.128963094749327</v>
      </c>
      <c r="X33" s="40">
        <f>V9</f>
        <v>20.186122895853291</v>
      </c>
      <c r="Y33" s="40">
        <f>V10</f>
        <v>6.336389763240728</v>
      </c>
      <c r="Z33" s="40">
        <f>V11</f>
        <v>6.8108206742393138</v>
      </c>
      <c r="AA33" s="40">
        <f>V12</f>
        <v>4.3200583914967376</v>
      </c>
      <c r="AB33" s="40">
        <f>V13</f>
        <v>4.6439487249669265</v>
      </c>
      <c r="AC33" s="40">
        <f>V14</f>
        <v>6.3135805848273341</v>
      </c>
      <c r="AD33" s="40">
        <f>V15</f>
        <v>3.43050043337439</v>
      </c>
      <c r="AE33" s="40">
        <f>V4</f>
        <v>8.3435974636193606</v>
      </c>
      <c r="AF33" s="40">
        <f>V5</f>
        <v>9.0506819944345605</v>
      </c>
      <c r="AG33" s="49"/>
    </row>
    <row r="34" spans="1:33" ht="15" thickBot="1" x14ac:dyDescent="0.35">
      <c r="A34" s="133" t="s">
        <v>31</v>
      </c>
      <c r="B34" s="134"/>
      <c r="C34" s="135"/>
      <c r="D34" s="54">
        <v>27.1</v>
      </c>
      <c r="E34" s="54">
        <v>30.8</v>
      </c>
      <c r="F34" s="54">
        <v>34.9</v>
      </c>
      <c r="G34" s="54">
        <v>31</v>
      </c>
      <c r="H34" s="54">
        <v>32.1</v>
      </c>
      <c r="I34" s="54">
        <v>34.200000000000003</v>
      </c>
      <c r="J34" s="47">
        <v>33.9</v>
      </c>
      <c r="K34" s="47">
        <v>34.1</v>
      </c>
      <c r="L34" s="47">
        <v>34.6</v>
      </c>
      <c r="M34" s="47">
        <v>35</v>
      </c>
      <c r="N34" s="56">
        <v>34.5</v>
      </c>
      <c r="O34" s="111">
        <v>30</v>
      </c>
      <c r="P34" s="49">
        <f>(D$33*D34+E$33*E34+F$33*F34+G$33*G34+H$33*H34+I$33*I34+J$33*J34+K$33*K34+L$33*L34+M$33*M34+N$33*N34+O$33*O34)/100</f>
        <v>32.29693444642124</v>
      </c>
      <c r="R34" s="133" t="s">
        <v>31</v>
      </c>
      <c r="S34" s="134"/>
      <c r="T34" s="135"/>
      <c r="U34" s="54">
        <v>27.1</v>
      </c>
      <c r="V34" s="54">
        <v>30.8</v>
      </c>
      <c r="W34" s="54">
        <v>34.9</v>
      </c>
      <c r="X34" s="54">
        <v>31</v>
      </c>
      <c r="Y34" s="54">
        <v>32.1</v>
      </c>
      <c r="Z34" s="47">
        <v>34.200000000000003</v>
      </c>
      <c r="AA34" s="47">
        <v>33.9</v>
      </c>
      <c r="AB34" s="47">
        <v>34.1</v>
      </c>
      <c r="AC34" s="47">
        <v>34.6</v>
      </c>
      <c r="AD34" s="56">
        <v>35</v>
      </c>
      <c r="AE34" s="56">
        <v>34.5</v>
      </c>
      <c r="AF34" s="106">
        <v>30</v>
      </c>
      <c r="AG34" s="49">
        <f>(U$33*U34+V$33*V34+W$33*W34+X$33*X34+Y$33*Y34+Z$33*Z34+AA$33*AA34+AB$33*AB34+AC$33*AC34+AD$33*AD34+AE$33*AE34+AF$33*AF34)/100</f>
        <v>32.29693444642124</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2014-2015</vt:lpstr>
      <vt:lpstr>2015-2016</vt:lpstr>
      <vt:lpstr>2016-2017</vt:lpstr>
      <vt:lpstr>2018-2019</vt:lpstr>
      <vt:lpstr>2017-2018</vt:lpstr>
      <vt:lpstr>2019-2020</vt:lpstr>
      <vt:lpstr>2020-2021</vt:lpstr>
      <vt:lpstr>2021-2022</vt:lpstr>
      <vt:lpstr>2022-2023</vt:lpstr>
      <vt:lpstr>2023-2024</vt:lpstr>
      <vt:lpstr>2024-2025</vt:lpstr>
      <vt:lpstr>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Leach</dc:creator>
  <cp:lastModifiedBy>Shelby Young</cp:lastModifiedBy>
  <cp:lastPrinted>2018-06-12T21:00:37Z</cp:lastPrinted>
  <dcterms:created xsi:type="dcterms:W3CDTF">2017-10-03T18:17:00Z</dcterms:created>
  <dcterms:modified xsi:type="dcterms:W3CDTF">2026-02-04T19:25:59Z</dcterms:modified>
</cp:coreProperties>
</file>